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ndutor - 44h - CAT B" sheetId="1" state="visible" r:id="rId3"/>
    <sheet name="Condutor - 44h - CAT D" sheetId="2" state="visible" r:id="rId4"/>
    <sheet name="Condutor - 12 x 36" sheetId="3" state="visible" r:id="rId5"/>
    <sheet name="Uniforme" sheetId="4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<sst xmlns="http://schemas.openxmlformats.org/spreadsheetml/2006/main" count="843" uniqueCount="215">
  <si>
    <t xml:space="preserve">Convenção de Trabalho – 2024 / 2025</t>
  </si>
  <si>
    <t xml:space="preserve">RJ000666/2025</t>
  </si>
  <si>
    <t xml:space="preserve">PLANILHA DE CUSTOS E FORMAÇÃO DE PREÇOS</t>
  </si>
  <si>
    <t xml:space="preserve">Nº Processo – SEI-480001/000696/2025</t>
  </si>
  <si>
    <t xml:space="preserve">Categoria profissional: Condutor 44h – Categoria B</t>
  </si>
  <si>
    <t xml:space="preserve">Discriminação dos Serviços</t>
  </si>
  <si>
    <t xml:space="preserve">A</t>
  </si>
  <si>
    <t xml:space="preserve">Data de apresentação da proposta</t>
  </si>
  <si>
    <t xml:space="preserve">B</t>
  </si>
  <si>
    <t xml:space="preserve">Município</t>
  </si>
  <si>
    <t xml:space="preserve">Rio de Janeiro</t>
  </si>
  <si>
    <t xml:space="preserve">C</t>
  </si>
  <si>
    <t xml:space="preserve">Ano do Acordo, Convenção ou Dissídio Coletivo</t>
  </si>
  <si>
    <t xml:space="preserve">D</t>
  </si>
  <si>
    <t xml:space="preserve">Nº de meses de execução contratual</t>
  </si>
  <si>
    <t xml:space="preserve">Identificação do Serviço</t>
  </si>
  <si>
    <t xml:space="preserve">Tipo de Serviço</t>
  </si>
  <si>
    <t xml:space="preserve">Unidade de Medida</t>
  </si>
  <si>
    <t xml:space="preserve">Quantidade total a contratar (em função da unidade de medida)</t>
  </si>
  <si>
    <t xml:space="preserve">Condutor</t>
  </si>
  <si>
    <t xml:space="preserve">Unidade</t>
  </si>
  <si>
    <t xml:space="preserve">Dados para composição dos custos referentes à mão-de-obra</t>
  </si>
  <si>
    <t xml:space="preserve">Tipo de serviço (mesmo serviço com características distintas)</t>
  </si>
  <si>
    <t xml:space="preserve">Motorista</t>
  </si>
  <si>
    <t xml:space="preserve">Classificação Brasileira de Ocupações (CBO)</t>
  </si>
  <si>
    <t xml:space="preserve">7823-05</t>
  </si>
  <si>
    <t xml:space="preserve">Salário Nominativo da Categoria Profissional</t>
  </si>
  <si>
    <t xml:space="preserve">Categoria profissional (vinculada à execução contratual)</t>
  </si>
  <si>
    <t xml:space="preserve">Data base da categoria (dia/mês/ano)</t>
  </si>
  <si>
    <t xml:space="preserve">MÓDULO 1 - COMPOSIÇÃO DA REMUNERAÇÃO</t>
  </si>
  <si>
    <t xml:space="preserve">COMPOSIÇÃO DA REMUNERAÇÃO</t>
  </si>
  <si>
    <t xml:space="preserve">%</t>
  </si>
  <si>
    <t xml:space="preserve">VALOR (R$)</t>
  </si>
  <si>
    <t xml:space="preserve">Memória de Cálculo</t>
  </si>
  <si>
    <t xml:space="preserve">Fundamento</t>
  </si>
  <si>
    <t xml:space="preserve">Salário Base</t>
  </si>
  <si>
    <t xml:space="preserve">Cláusula 3ª</t>
  </si>
  <si>
    <t xml:space="preserve">Adicional Periculosidade </t>
  </si>
  <si>
    <t xml:space="preserve">Adicional Insalubridade</t>
  </si>
  <si>
    <t xml:space="preserve">Adicional Noturno</t>
  </si>
  <si>
    <t xml:space="preserve">E</t>
  </si>
  <si>
    <t xml:space="preserve">Adicional de Hora Extra (44hs a 50%)</t>
  </si>
  <si>
    <t xml:space="preserve">F</t>
  </si>
  <si>
    <t xml:space="preserve">Repouso Semanal Remunerado (RSR) (44h/22*5,41) * 12,21</t>
  </si>
  <si>
    <t xml:space="preserve">CCT - Cláusula 12ª</t>
  </si>
  <si>
    <t xml:space="preserve">TOTAL DO MÓDULO 1</t>
  </si>
  <si>
    <t xml:space="preserve">MÓDULO 2 – ENCARGOS E BENEFÍCIOS ANUAIS, MENSAIS E DIÁRIOS</t>
  </si>
  <si>
    <t xml:space="preserve">Submódulo 2.1 - 13º Salário, Férias e Adicional de Férias</t>
  </si>
  <si>
    <t xml:space="preserve">13 (Décimo-terceiro) salário (Percentual obrigatório conforme Anexo XII - IN 5/17)</t>
  </si>
  <si>
    <t xml:space="preserve">Art. 7º, VIII, CF/88- Dec. 57.115/65.
INSTRUÇÃO NORMATIVA Nº 5, DE 26 DE MAIO DE 2017 - ANEXO XII</t>
  </si>
  <si>
    <t xml:space="preserve">Férias e Adicional de Férias  (Percentual obrigatório conforme Anexo XII - IN 5/17)</t>
  </si>
  <si>
    <t xml:space="preserve">9,075 % + 3,025 %</t>
  </si>
  <si>
    <t xml:space="preserve">Art. 7º, XVII, CF/88
INSTRUÇÃO NORMATIVA Nº 5, DE 26 DE MAIO DE 2017 - ANEXO XII</t>
  </si>
  <si>
    <t xml:space="preserve">TOTAL SUBMÓDULO 2.1</t>
  </si>
  <si>
    <t xml:space="preserve">Submódulo 2.2 - GPS, FGTS e Outras Contribuições</t>
  </si>
  <si>
    <t xml:space="preserve">INSS </t>
  </si>
  <si>
    <t xml:space="preserve">Art. 22, Inciso I, da Lei nº 8.212/91.</t>
  </si>
  <si>
    <t xml:space="preserve">Salário Educação </t>
  </si>
  <si>
    <t xml:space="preserve">Art.    3º,    Inciso    I,    Decreto    n.º 87.043/82.</t>
  </si>
  <si>
    <t xml:space="preserve">SAT (Seguro Acidente de Trabalho)</t>
  </si>
  <si>
    <t xml:space="preserve">RAT X FAP</t>
  </si>
  <si>
    <t xml:space="preserve">Lei n.º 8.212/91  e Decreto 6.957/2009</t>
  </si>
  <si>
    <t xml:space="preserve">SESC ou SESI</t>
  </si>
  <si>
    <t xml:space="preserve">Decreto n.º 2.318/86.</t>
  </si>
  <si>
    <t xml:space="preserve">SENAI - SENAC </t>
  </si>
  <si>
    <t xml:space="preserve">Lei n.º 7.787/89 e DL n.º 1.146/70.</t>
  </si>
  <si>
    <t xml:space="preserve">SEBRAE </t>
  </si>
  <si>
    <t xml:space="preserve">Art.  8º,  Lei  n.º  8.029/90  e  Lei  n.º 8.154/90. </t>
  </si>
  <si>
    <t xml:space="preserve">G</t>
  </si>
  <si>
    <t xml:space="preserve">INCRA </t>
  </si>
  <si>
    <t xml:space="preserve">H</t>
  </si>
  <si>
    <t xml:space="preserve">FGTS </t>
  </si>
  <si>
    <t xml:space="preserve">Art. 15, Lei nº 8.030/90 e Art. 7º, III, CF.</t>
  </si>
  <si>
    <t xml:space="preserve">TOTAL SUBMÓDULO 2.2</t>
  </si>
  <si>
    <t xml:space="preserve">Submódulo 2.3 - Benefícios Mensais e Diários</t>
  </si>
  <si>
    <t xml:space="preserve">Transporte (R$ 4,70 x 2 x 22 - 6% x SalBase)</t>
  </si>
  <si>
    <t xml:space="preserve">-</t>
  </si>
  <si>
    <t xml:space="preserve">(VT x 22 dias x 2)- 6% s/ salário</t>
  </si>
  <si>
    <t xml:space="preserve">Lei Federal nº 7.418/1985, Decreto nº 95.247/1987 e Portaria SMT 147/2019.</t>
  </si>
  <si>
    <t xml:space="preserve">Auxílio-Refeição/Alimentação e Cesta Básica [(R$ 27,75 – 20%) x 22]  </t>
  </si>
  <si>
    <t xml:space="preserve">(VA x 22 dias) + Cesta básica</t>
  </si>
  <si>
    <t xml:space="preserve">CCT - Cláusula 14 e 15ª</t>
  </si>
  <si>
    <t xml:space="preserve">Benefício Social Familiar e Benefício Natalidade (R$ 15,20)</t>
  </si>
  <si>
    <t xml:space="preserve">CCT - Cláusula 22ª.</t>
  </si>
  <si>
    <t xml:space="preserve">Auxílio Saúde  Odontológico</t>
  </si>
  <si>
    <t xml:space="preserve">CCT- Cláusula 17ª.</t>
  </si>
  <si>
    <t xml:space="preserve">Seguro de Vida</t>
  </si>
  <si>
    <t xml:space="preserve">Outros (Diária)</t>
  </si>
  <si>
    <t xml:space="preserve">TOTAL SUBMÓDULO 2.3</t>
  </si>
  <si>
    <t xml:space="preserve">QUADRO-RESUMO DO MÓDULO 2 - ENCARGOS, BENEFÍCIOS ANUAIS, MENSAIS E DIÁRIOS</t>
  </si>
  <si>
    <t xml:space="preserve">Módulo 2 - Encargos, Benefícios Anuais, Mensais e Diários</t>
  </si>
  <si>
    <t xml:space="preserve">2.1</t>
  </si>
  <si>
    <t xml:space="preserve">13º Salário, Férias e Adicional de Férias</t>
  </si>
  <si>
    <t xml:space="preserve">2.2</t>
  </si>
  <si>
    <t xml:space="preserve">GPS, FGTS e Outras Contribuições</t>
  </si>
  <si>
    <t xml:space="preserve">2.3</t>
  </si>
  <si>
    <t xml:space="preserve">Benefícios Mensais e Diários</t>
  </si>
  <si>
    <t xml:space="preserve">TOTAL DO MÓDULO 2</t>
  </si>
  <si>
    <t xml:space="preserve">MÓDULO 3 – PROVISÃO PARA RESCISÃO</t>
  </si>
  <si>
    <t xml:space="preserve">PROVISÃO PARA RESCISÃO</t>
  </si>
  <si>
    <t xml:space="preserve">Aviso Prévio Indenizado</t>
  </si>
  <si>
    <t xml:space="preserve">[(1/12)X5]=0,417%</t>
  </si>
  <si>
    <t xml:space="preserve">Art. 7º, XXI, CF/88, 477, 487 e 491 CLT. Estimativa de que 5% dos empregados serão substituídos durante o ano.</t>
  </si>
  <si>
    <t xml:space="preserve">Incidência do FGTS sobre Aviso Prévio Indenizado</t>
  </si>
  <si>
    <t xml:space="preserve">(8% X 0,42%) = 0,03%</t>
  </si>
  <si>
    <t xml:space="preserve">Leis nº 8.036/90 e 9.491/97.</t>
  </si>
  <si>
    <t xml:space="preserve">Aviso Prévio Trabalhado </t>
  </si>
  <si>
    <t xml:space="preserve">{[(7/30)/12]x100} = 1,94%</t>
  </si>
  <si>
    <t xml:space="preserve">Art. 7º, XXI, CF/88, 477, 487 e 491 CLT. Redução de 7 dias ou 2 horas por dia.</t>
  </si>
  <si>
    <t xml:space="preserve">Incidência de GPS, FGTS e outras contribuições sobre o Aviso Prévio Trabalhado</t>
  </si>
  <si>
    <t xml:space="preserve">[(Total submódulo 2.2 x 1,94%) x 100]</t>
  </si>
  <si>
    <t xml:space="preserve">Multa sobre FGTS e contribuição social sobre o aviso prévio indenizado e sobre o aviso prévio trabalhado  (Alterado conforme Lei  nº  13.932/2019 )</t>
  </si>
  <si>
    <t xml:space="preserve">Retenção de 4% - Conta Vinculada</t>
  </si>
  <si>
    <t xml:space="preserve">Leis nºs 8.036/90, 9.491/97 e 13.932/2019.
INSTRUÇÃO NORMATIVA Nº 5, DE 26 DE MAIO DE 2017 - ANEXO XII.</t>
  </si>
  <si>
    <t xml:space="preserve">TOTAL DO MÓDULO 3</t>
  </si>
  <si>
    <t xml:space="preserve">MÓDULO 4 – CUSTO DE REPOSIÇÃO DO PROFISSIONAL AUSENTE</t>
  </si>
  <si>
    <t xml:space="preserve">Submódulo 4.1 - Substituto nas Ausências Legais</t>
  </si>
  <si>
    <t xml:space="preserve">Substituto na cobertura de Férias</t>
  </si>
  <si>
    <t xml:space="preserve"> (1/12/12) + (1/12/12) + (1/12/12/3)</t>
  </si>
  <si>
    <t xml:space="preserve">Art. 7º, VIII, CF/88- Dec. 57.115/65.
Férias, 13º e Adicional de 1/3</t>
  </si>
  <si>
    <t xml:space="preserve">Substituto na cobertura de Ausências Legais</t>
  </si>
  <si>
    <t xml:space="preserve">{[(1/30)/12]x100} = 0,277%</t>
  </si>
  <si>
    <t xml:space="preserve">Art. 473 da CLT. Estimativa de 1 ausência por ano.</t>
  </si>
  <si>
    <t xml:space="preserve">Substituto na cobertura de Licença-Paternidade</t>
  </si>
  <si>
    <t xml:space="preserve">{[(5/30)/12]X0,015}X100=0,02%</t>
  </si>
  <si>
    <t xml:space="preserve">(Art. 7º, XIX, CFRB c/c art. 10, §1º. 
Estimativa de 1,5% dos funcionários usufruindo 5 dias da licença por ano.</t>
  </si>
  <si>
    <t xml:space="preserve">Substituto na cobertura de Ausência por acidente de trabalho</t>
  </si>
  <si>
    <t xml:space="preserve">{[(15/30)/12]x0,08}x100= 0,333%</t>
  </si>
  <si>
    <t xml:space="preserve">Art. 19 a 23 da Lei 8.213/91, ART. 473, CLT .
Estimativa de 1 licença de 15 dias por ano para 8% dos funcionários.</t>
  </si>
  <si>
    <t xml:space="preserve">Substituto na cobertura de Afastamento Maternidade</t>
  </si>
  <si>
    <t xml:space="preserve">[(4 x 8,33%) + (4 x 2,78%) / 12 x 2% = 0,07%</t>
  </si>
  <si>
    <t xml:space="preserve">Art. 7º, VIII, CF/88, Art. 392, CLT e Lei 11.770/2008. 
Estimativa de 2% dos empregados usufruindo de 4 meses de licença por ano.</t>
  </si>
  <si>
    <t xml:space="preserve">Substituto na cobertura de Outras ausências (especificar)</t>
  </si>
  <si>
    <t xml:space="preserve">TOTAL SUBMÓDULO 4.1</t>
  </si>
  <si>
    <t xml:space="preserve">Submódulo 4.2 - Intrajornada</t>
  </si>
  <si>
    <t xml:space="preserve"> Substituto na cobertura de Intervalo para repouso ou alimentação</t>
  </si>
  <si>
    <t xml:space="preserve">TOTAL SUBMÓDULO 4.2</t>
  </si>
  <si>
    <t xml:space="preserve">QUADRO-RESUMO DO MÓDULO 4 - CUSTO DE REPOSIÇÃO DO PROFISSIONAL AUSENTE</t>
  </si>
  <si>
    <t xml:space="preserve">Módulo 4 - Custo de Reposição do Profissional Ausente</t>
  </si>
  <si>
    <t xml:space="preserve">4.1</t>
  </si>
  <si>
    <t xml:space="preserve">Substituto nas Ausências Legais</t>
  </si>
  <si>
    <t xml:space="preserve">4.2</t>
  </si>
  <si>
    <t xml:space="preserve">Substituto na Intrajornada</t>
  </si>
  <si>
    <t xml:space="preserve">TOTAL DO MÓDULO 4</t>
  </si>
  <si>
    <t xml:space="preserve">MÓDULO 5 – INSUMOS DIVERSOS</t>
  </si>
  <si>
    <t xml:space="preserve">INSUMOS DIVERSOS</t>
  </si>
  <si>
    <t xml:space="preserve">Insumo dos Uniformes </t>
  </si>
  <si>
    <t xml:space="preserve">Caderno Técnico SP 2019</t>
  </si>
  <si>
    <t xml:space="preserve">Insumo de Materiais</t>
  </si>
  <si>
    <t xml:space="preserve">Utensílios</t>
  </si>
  <si>
    <t xml:space="preserve">Outros (especificar)</t>
  </si>
  <si>
    <t xml:space="preserve">TOTAL DO MÓDULO 5</t>
  </si>
  <si>
    <t xml:space="preserve">MÓDULO 6 – CUSTOS INDIRETOS, TRIBUTOS E LUCRO</t>
  </si>
  <si>
    <t xml:space="preserve">CUSTOS INDIRETOS, TRIBUTOS E LUCRO</t>
  </si>
  <si>
    <t xml:space="preserve">Custos Indiretos</t>
  </si>
  <si>
    <t xml:space="preserve">Referência Acórdão 2622/2013 do TCU. Aplica-se a alíquota do CI sobre o total dos custos diretos (somatório dos módulos 1 a 5)</t>
  </si>
  <si>
    <t xml:space="preserve">Lucro</t>
  </si>
  <si>
    <t xml:space="preserve">Referência Acórdão 2622/2013 do TCU. Aplica-se a alíquota do lucro sobre o somatório entre Custos Diretos e Custos Indiretos</t>
  </si>
  <si>
    <t xml:space="preserve">TRIBUTOS</t>
  </si>
  <si>
    <t xml:space="preserve">C.1</t>
  </si>
  <si>
    <t xml:space="preserve">PIS (Lucro Presumido)</t>
  </si>
  <si>
    <t xml:space="preserve">(CD + CI + Lucro)/(1 – total de Impostos)) x Alíquota do PIS</t>
  </si>
  <si>
    <t xml:space="preserve">C.2</t>
  </si>
  <si>
    <t xml:space="preserve">COFINS (Lucro Presumido)</t>
  </si>
  <si>
    <t xml:space="preserve">(CD + CI + Lucro)/(1 – total de Impostos)) x Alíquota do COFINS</t>
  </si>
  <si>
    <t xml:space="preserve">C.3</t>
  </si>
  <si>
    <t xml:space="preserve">ISS</t>
  </si>
  <si>
    <t xml:space="preserve">(CD + CI + Lucro)/(1 – total de Impostos)) x Alíquota do ISSQN.</t>
  </si>
  <si>
    <t xml:space="preserve">TOTAL DO MÓDULO 6</t>
  </si>
  <si>
    <t xml:space="preserve">a)</t>
  </si>
  <si>
    <t xml:space="preserve">Tributos % = To = .............................................................</t>
  </si>
  <si>
    <t xml:space="preserve">b)</t>
  </si>
  <si>
    <t xml:space="preserve">(Total dos Módulos 1, 2, 3, 4 e 5+ Custos indiretos + lucro)= Po = ...................................</t>
  </si>
  <si>
    <t xml:space="preserve">c)</t>
  </si>
  <si>
    <t xml:space="preserve">Po / (1 - To) = P1 = ..............................................................................</t>
  </si>
  <si>
    <t xml:space="preserve">Valor dos Tributos = P1 - Po</t>
  </si>
  <si>
    <t xml:space="preserve">QUADRO RESUMO DO CUSTO POR EMPREGADO</t>
  </si>
  <si>
    <t xml:space="preserve">Mão-de-Obra vinculada à execução contratual (valor por empregado)</t>
  </si>
  <si>
    <t xml:space="preserve">Subtotal (A + B + C + D + E)</t>
  </si>
  <si>
    <t xml:space="preserve">PREÇO TOTAL MENSAL – POR EMPREGADO</t>
  </si>
  <si>
    <t xml:space="preserve">PREÇO TOTAL MENSAL – 12  EMPREGADOS</t>
  </si>
  <si>
    <t xml:space="preserve">PREÇO TOTAL 12 MESES</t>
  </si>
  <si>
    <t xml:space="preserve">PREÇO TOTAL 36 MESES</t>
  </si>
  <si>
    <t xml:space="preserve">Categoria profissional: Condutor 44h – Categoria D</t>
  </si>
  <si>
    <t xml:space="preserve">7823-10</t>
  </si>
  <si>
    <t xml:space="preserve">Adicional de Hora Extra (44 hs a 50%)</t>
  </si>
  <si>
    <t xml:space="preserve">Repouso Semanal Remunerado (RSR)</t>
  </si>
  <si>
    <t xml:space="preserve">PREÇO TOTAL MENSAL – 2  EMPREGADOS</t>
  </si>
  <si>
    <t xml:space="preserve">Categoria profissional: Condutor Escala 12 x 36</t>
  </si>
  <si>
    <t xml:space="preserve">Adicional de Hora Extra </t>
  </si>
  <si>
    <t xml:space="preserve">Transporte (R$ 4,70 x 2 x 15 - 6% x SalBase)</t>
  </si>
  <si>
    <t xml:space="preserve">Auxílio-Refeição/Alimentação e Cesta Básica [(R$ 27,75 - R$ 1,84) x 22]  </t>
  </si>
  <si>
    <t xml:space="preserve">Leis nº 8.036/90, 9.491/97 e 13.932/2019.
INSTRUÇÃO NORMATIVA Nº 5, DE 26 DE MAIO DE 2017 - ANEXO XII.</t>
  </si>
  <si>
    <t xml:space="preserve">PREÇO TOTAL – POR EMPREGADO</t>
  </si>
  <si>
    <t xml:space="preserve">PREÇO TOTAL MENSAL – POR 4  EMPREGADOS</t>
  </si>
  <si>
    <t xml:space="preserve">PREÇO TOTAL – POR 36 MESES</t>
  </si>
  <si>
    <t xml:space="preserve">Quadro 1 - Uniformes (por condutor) </t>
  </si>
  <si>
    <t xml:space="preserve">Item</t>
  </si>
  <si>
    <t xml:space="preserve">Peça </t>
  </si>
  <si>
    <t xml:space="preserve">Descrição</t>
  </si>
  <si>
    <t xml:space="preserve">Valor Médio Unitário (R$)</t>
  </si>
  <si>
    <t xml:space="preserve">Quant. Anual por condutor</t>
  </si>
  <si>
    <t xml:space="preserve">Valor Anual/ Empregado (R$)</t>
  </si>
  <si>
    <t xml:space="preserve">Valor Mensal/ Empregado</t>
  </si>
  <si>
    <t xml:space="preserve">Calça </t>
  </si>
  <si>
    <t xml:space="preserve">Calça em tecido, modelo social, na cor preta</t>
  </si>
  <si>
    <t xml:space="preserve">Camisa</t>
  </si>
  <si>
    <t xml:space="preserve">Camisa de mangas longa com bolso frontal, em tecido de algodão, com bordado de identificação da empresa no bolso esquerdo, na cor branca. </t>
  </si>
  <si>
    <t xml:space="preserve">Meias </t>
  </si>
  <si>
    <t xml:space="preserve">Par de meia, cano longo em poliéster ou poliamida, na cor preta. </t>
  </si>
  <si>
    <t xml:space="preserve">Sapato</t>
  </si>
  <si>
    <t xml:space="preserve">Sapato social, em couro, na cor preta. </t>
  </si>
  <si>
    <t xml:space="preserve">Crachá</t>
  </si>
  <si>
    <t xml:space="preserve">Crachá contendo nome completo, função, data de admissão e demais informações necessárias </t>
  </si>
  <si>
    <t xml:space="preserve">TOTAL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</si>
</sst>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-&quot;R$ &quot;* #,##0.00_-;&quot;-R$ &quot;* #,##0.00_-;_-&quot;R$ &quot;* \-??_-;_-@_-"/>
    <numFmt numFmtId="166" formatCode="_(&quot;R$ &quot;* #,##0.00_);_(&quot;R$ &quot;* \(#,##0.00\);_(&quot;R$ &quot;* \-??_);_(@_)"/>
    <numFmt numFmtId="167" formatCode="0%"/>
    <numFmt numFmtId="168" formatCode="_-* #,##0.00_-;\-* #,##0.00_-;_-* \-??_-;_-@_-"/>
    <numFmt numFmtId="169" formatCode="d/m/yyyy"/>
    <numFmt numFmtId="170" formatCode="&quot;R$ &quot;#,##0.00_);[RED]&quot;(R$ &quot;#,##0.00\)"/>
    <numFmt numFmtId="171" formatCode="[$R$-416]\ #,##0.00;[RED]\-[$R$-416]\ #,##0.00"/>
    <numFmt numFmtId="172" formatCode="@"/>
    <numFmt numFmtId="173" formatCode="0.00%"/>
    <numFmt numFmtId="174" formatCode="0.00"/>
    <numFmt numFmtId="175" formatCode="_(* #,##0.00_);_(* \(#,##0.00\);_(* \-??_);_(@_)"/>
    <numFmt numFmtId="176" formatCode="_-&quot;R$&quot;* #,##0.00_-;&quot;-R$&quot;* #,##0.00_-;_-&quot;R$&quot;* \-??_-;_-@_-"/>
  </numFmts>
  <fonts count="13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14"/>
      <color theme="1"/>
      <name val="Times New Roman"/>
      <family val="1"/>
      <charset val="1"/>
    </font>
    <font>
      <sz val="14"/>
      <name val="Times New Roman"/>
      <family val="1"/>
      <charset val="1"/>
    </font>
    <font>
      <b val="true"/>
      <sz val="14"/>
      <name val="Times New Roman"/>
      <family val="1"/>
      <charset val="1"/>
    </font>
    <font>
      <sz val="14"/>
      <color rgb="FF000000"/>
      <name val="Times New Roman"/>
      <family val="1"/>
      <charset val="1"/>
    </font>
    <font>
      <b val="true"/>
      <sz val="14"/>
      <color rgb="FFFF0000"/>
      <name val="Times New Roman"/>
      <family val="1"/>
      <charset val="1"/>
    </font>
    <font>
      <sz val="14"/>
      <color rgb="FFFF0000"/>
      <name val="Times New Roman"/>
      <family val="1"/>
      <charset val="1"/>
    </font>
    <font>
      <sz val="10"/>
      <color theme="1"/>
      <name val="Calibri"/>
      <family val="2"/>
      <charset val="1"/>
    </font>
    <font>
      <b val="true"/>
      <sz val="11"/>
      <color theme="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 tint="-0.15"/>
        <bgColor rgb="FFFED4BB"/>
      </patternFill>
    </fill>
    <fill>
      <patternFill patternType="solid">
        <fgColor rgb="FFC0C0C0"/>
        <bgColor rgb="FFD9D9D9"/>
      </patternFill>
    </fill>
    <fill>
      <patternFill patternType="solid">
        <fgColor rgb="FFFFFFFF"/>
        <bgColor rgb="FFFFFFCC"/>
      </patternFill>
    </fill>
    <fill>
      <patternFill patternType="solid">
        <fgColor theme="6" tint="0.7999"/>
        <bgColor rgb="FFD9D9D9"/>
      </patternFill>
    </fill>
  </fills>
  <borders count="18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8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4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applyFont="true" applyBorder="false" applyAlignment="true" applyProtection="false">
      <alignment horizontal="general" vertical="bottom" textRotation="0" wrapText="false" indent="0" shrinkToFit="false"/>
    </xf>
    <xf numFmtId="168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2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2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24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1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" xfId="24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6" fillId="0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24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24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70" fontId="6" fillId="0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3" xfId="0" applyFont="true" applyBorder="true" applyAlignment="true" applyProtection="true">
      <alignment horizontal="justify" vertical="center" textRotation="0" wrapText="false" indent="0" shrinkToFit="false"/>
      <protection locked="true" hidden="false"/>
    </xf>
    <xf numFmtId="164" fontId="6" fillId="0" borderId="2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1" fontId="6" fillId="0" borderId="2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6" fillId="4" borderId="2" xfId="0" applyFont="true" applyBorder="true" applyAlignment="true" applyProtection="true">
      <alignment horizontal="justify" vertical="center" textRotation="0" wrapText="false" indent="0" shrinkToFit="false"/>
      <protection locked="true" hidden="false"/>
    </xf>
    <xf numFmtId="173" fontId="6" fillId="0" borderId="2" xfId="26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7" fillId="0" borderId="2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24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74" fontId="7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5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6" fillId="0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73" fontId="6" fillId="4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7" fillId="0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4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7" fillId="4" borderId="7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7" fillId="5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6" fillId="0" borderId="2" xfId="24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2" fontId="6" fillId="4" borderId="3" xfId="0" applyFont="true" applyBorder="true" applyAlignment="true" applyProtection="true">
      <alignment horizontal="justify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4" borderId="8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justify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justify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7" fillId="0" borderId="7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9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" xfId="24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4" borderId="10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6" fillId="0" borderId="2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4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7" fillId="0" borderId="2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2" xfId="24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4" fontId="6" fillId="0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24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1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3" xfId="24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3" fontId="9" fillId="0" borderId="13" xfId="26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9" fillId="0" borderId="6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14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24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3" fontId="9" fillId="0" borderId="0" xfId="26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9" fillId="0" borderId="15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14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0" xfId="24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16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" xfId="24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3" fontId="9" fillId="0" borderId="1" xfId="26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9" fillId="0" borderId="17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7" fillId="0" borderId="2" xfId="24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24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4" fontId="6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6" fontId="7" fillId="0" borderId="0" xfId="22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6" fillId="0" borderId="0" xfId="24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71" fontId="6" fillId="0" borderId="2" xfId="24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1" fontId="0" fillId="0" borderId="2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2" xfId="0" applyFont="fals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1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Moeda 2" xfId="20"/>
    <cellStyle name="Moeda 2 2" xfId="21"/>
    <cellStyle name="Moeda 3" xfId="22"/>
    <cellStyle name="Moeda 4" xfId="23"/>
    <cellStyle name="Normal 2" xfId="24"/>
    <cellStyle name="Normal 2 2" xfId="25"/>
    <cellStyle name="Porcentagem 2" xfId="26"/>
    <cellStyle name="Vírgula 2" xfId="27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ED4B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M142"/>
  <sheetViews>
    <sheetView showFormulas="false" showGridLines="false" showRowColHeaders="true" showZeros="true" rightToLeft="false" tabSelected="true" showOutlineSymbols="true" defaultGridColor="true" view="normal" topLeftCell="A25" colorId="64" zoomScale="80" zoomScaleNormal="80" zoomScalePageLayoutView="100" workbookViewId="0">
      <selection pane="topLeft" activeCell="K100" activeCellId="0" sqref="K100"/>
    </sheetView>
  </sheetViews>
  <sheetFormatPr defaultColWidth="8.6796875" defaultRowHeight="17.35" zeroHeight="false" outlineLevelRow="0" outlineLevelCol="0"/>
  <cols>
    <col collapsed="false" customWidth="false" hidden="false" outlineLevel="0" max="1" min="1" style="1" width="8.68"/>
    <col collapsed="false" customWidth="true" hidden="false" outlineLevel="0" max="2" min="2" style="1" width="5.71"/>
    <col collapsed="false" customWidth="true" hidden="false" outlineLevel="0" max="3" min="3" style="1" width="25.73"/>
    <col collapsed="false" customWidth="true" hidden="false" outlineLevel="0" max="7" min="4" style="1" width="11.53"/>
    <col collapsed="false" customWidth="true" hidden="false" outlineLevel="0" max="8" min="8" style="1" width="49.37"/>
    <col collapsed="false" customWidth="true" hidden="false" outlineLevel="0" max="9" min="9" style="1" width="10.58"/>
    <col collapsed="false" customWidth="true" hidden="false" outlineLevel="0" max="10" min="10" style="1" width="22.4"/>
    <col collapsed="false" customWidth="true" hidden="false" outlineLevel="0" max="11" min="11" style="1" width="11.53"/>
    <col collapsed="false" customWidth="true" hidden="false" outlineLevel="0" max="12" min="12" style="2" width="30.05"/>
    <col collapsed="false" customWidth="true" hidden="false" outlineLevel="0" max="13" min="13" style="2" width="111.07"/>
    <col collapsed="false" customWidth="false" hidden="false" outlineLevel="0" max="14" min="14" style="1" width="8.68"/>
  </cols>
  <sheetData>
    <row r="1" customFormat="false" ht="17.35" hidden="false" customHeight="false" outlineLevel="0" collapsed="false">
      <c r="B1" s="3" t="s">
        <v>0</v>
      </c>
      <c r="C1" s="3"/>
      <c r="D1" s="3"/>
      <c r="E1" s="3"/>
      <c r="F1" s="3"/>
      <c r="G1" s="3"/>
      <c r="H1" s="3"/>
      <c r="I1" s="3"/>
      <c r="J1" s="3"/>
    </row>
    <row r="2" customFormat="false" ht="17.35" hidden="false" customHeight="false" outlineLevel="0" collapsed="false">
      <c r="B2" s="4" t="s">
        <v>1</v>
      </c>
      <c r="C2" s="4"/>
      <c r="D2" s="4"/>
      <c r="E2" s="4"/>
      <c r="F2" s="4"/>
      <c r="G2" s="4"/>
      <c r="H2" s="4"/>
      <c r="I2" s="4"/>
      <c r="J2" s="4"/>
    </row>
    <row r="3" customFormat="false" ht="17.35" hidden="false" customHeight="false" outlineLevel="0" collapsed="false">
      <c r="B3" s="4" t="s">
        <v>2</v>
      </c>
      <c r="C3" s="4"/>
      <c r="D3" s="4"/>
      <c r="E3" s="4"/>
      <c r="F3" s="4"/>
      <c r="G3" s="4"/>
      <c r="H3" s="4"/>
      <c r="I3" s="4"/>
      <c r="J3" s="4"/>
    </row>
    <row r="4" customFormat="false" ht="17.35" hidden="false" customHeight="false" outlineLevel="0" collapsed="false">
      <c r="B4" s="5" t="s">
        <v>3</v>
      </c>
      <c r="C4" s="5"/>
      <c r="D4" s="5"/>
      <c r="E4" s="5"/>
      <c r="F4" s="5"/>
      <c r="G4" s="5"/>
      <c r="H4" s="5"/>
      <c r="I4" s="5"/>
      <c r="J4" s="5"/>
    </row>
    <row r="5" customFormat="false" ht="17.35" hidden="false" customHeight="false" outlineLevel="0" collapsed="false">
      <c r="B5" s="6"/>
      <c r="C5" s="6"/>
      <c r="D5" s="6"/>
      <c r="E5" s="6"/>
      <c r="F5" s="6"/>
      <c r="G5" s="6"/>
      <c r="H5" s="6"/>
      <c r="I5" s="6"/>
      <c r="J5" s="6"/>
    </row>
    <row r="6" customFormat="false" ht="17.35" hidden="false" customHeight="false" outlineLevel="0" collapsed="false">
      <c r="B6" s="7" t="s">
        <v>4</v>
      </c>
      <c r="C6" s="7"/>
      <c r="D6" s="7"/>
      <c r="E6" s="7"/>
      <c r="F6" s="7"/>
      <c r="G6" s="7"/>
      <c r="H6" s="7"/>
      <c r="I6" s="7"/>
      <c r="J6" s="7"/>
    </row>
    <row r="7" customFormat="false" ht="17.35" hidden="false" customHeight="false" outlineLevel="0" collapsed="false">
      <c r="B7" s="8"/>
      <c r="C7" s="8"/>
      <c r="D7" s="8"/>
      <c r="E7" s="8"/>
      <c r="F7" s="8"/>
      <c r="G7" s="8"/>
      <c r="H7" s="8"/>
      <c r="I7" s="8"/>
      <c r="J7" s="8"/>
    </row>
    <row r="8" customFormat="false" ht="20.5" hidden="false" customHeight="true" outlineLevel="0" collapsed="false">
      <c r="B8" s="9" t="s">
        <v>5</v>
      </c>
      <c r="C8" s="9"/>
      <c r="D8" s="9"/>
      <c r="E8" s="9"/>
      <c r="F8" s="9"/>
      <c r="G8" s="9"/>
      <c r="H8" s="9"/>
      <c r="I8" s="9"/>
      <c r="J8" s="9"/>
    </row>
    <row r="9" customFormat="false" ht="20.5" hidden="false" customHeight="true" outlineLevel="0" collapsed="false">
      <c r="B9" s="10" t="s">
        <v>6</v>
      </c>
      <c r="C9" s="11" t="s">
        <v>7</v>
      </c>
      <c r="D9" s="11"/>
      <c r="E9" s="11"/>
      <c r="F9" s="11"/>
      <c r="G9" s="11"/>
      <c r="H9" s="11"/>
      <c r="I9" s="12"/>
      <c r="J9" s="12"/>
    </row>
    <row r="10" customFormat="false" ht="20.5" hidden="false" customHeight="true" outlineLevel="0" collapsed="false">
      <c r="B10" s="10" t="s">
        <v>8</v>
      </c>
      <c r="C10" s="11" t="s">
        <v>9</v>
      </c>
      <c r="D10" s="11"/>
      <c r="E10" s="11"/>
      <c r="F10" s="11"/>
      <c r="G10" s="11"/>
      <c r="H10" s="11"/>
      <c r="I10" s="10" t="s">
        <v>10</v>
      </c>
      <c r="J10" s="10"/>
    </row>
    <row r="11" customFormat="false" ht="20.5" hidden="false" customHeight="true" outlineLevel="0" collapsed="false">
      <c r="B11" s="10" t="s">
        <v>11</v>
      </c>
      <c r="C11" s="11" t="s">
        <v>12</v>
      </c>
      <c r="D11" s="11"/>
      <c r="E11" s="11"/>
      <c r="F11" s="11"/>
      <c r="G11" s="11"/>
      <c r="H11" s="11"/>
      <c r="I11" s="13" t="s">
        <v>1</v>
      </c>
      <c r="J11" s="13"/>
    </row>
    <row r="12" customFormat="false" ht="20.5" hidden="false" customHeight="true" outlineLevel="0" collapsed="false">
      <c r="B12" s="10" t="s">
        <v>13</v>
      </c>
      <c r="C12" s="11" t="s">
        <v>14</v>
      </c>
      <c r="D12" s="11"/>
      <c r="E12" s="11"/>
      <c r="F12" s="11"/>
      <c r="G12" s="11"/>
      <c r="H12" s="11"/>
      <c r="I12" s="10" t="n">
        <v>36</v>
      </c>
      <c r="J12" s="10"/>
    </row>
    <row r="13" customFormat="false" ht="20.5" hidden="false" customHeight="true" outlineLevel="0" collapsed="false">
      <c r="B13" s="14"/>
      <c r="C13" s="15"/>
      <c r="D13" s="15"/>
      <c r="E13" s="15"/>
      <c r="F13" s="15"/>
      <c r="G13" s="15"/>
      <c r="H13" s="15"/>
      <c r="I13" s="14"/>
      <c r="J13" s="14"/>
    </row>
    <row r="14" customFormat="false" ht="20.5" hidden="false" customHeight="true" outlineLevel="0" collapsed="false">
      <c r="B14" s="9" t="s">
        <v>15</v>
      </c>
      <c r="C14" s="9"/>
      <c r="D14" s="9"/>
      <c r="E14" s="9"/>
      <c r="F14" s="9"/>
      <c r="G14" s="9"/>
      <c r="H14" s="9"/>
      <c r="I14" s="9"/>
      <c r="J14" s="9"/>
    </row>
    <row r="15" customFormat="false" ht="20.5" hidden="false" customHeight="true" outlineLevel="0" collapsed="false">
      <c r="B15" s="10" t="s">
        <v>16</v>
      </c>
      <c r="C15" s="10"/>
      <c r="D15" s="10" t="s">
        <v>17</v>
      </c>
      <c r="E15" s="10"/>
      <c r="F15" s="10" t="s">
        <v>18</v>
      </c>
      <c r="G15" s="10"/>
      <c r="H15" s="10"/>
      <c r="I15" s="10"/>
      <c r="J15" s="10"/>
    </row>
    <row r="16" customFormat="false" ht="20.5" hidden="false" customHeight="true" outlineLevel="0" collapsed="false">
      <c r="B16" s="10" t="s">
        <v>19</v>
      </c>
      <c r="C16" s="10"/>
      <c r="D16" s="10" t="s">
        <v>20</v>
      </c>
      <c r="E16" s="10"/>
      <c r="F16" s="10" t="n">
        <v>12</v>
      </c>
      <c r="G16" s="10"/>
      <c r="H16" s="10"/>
      <c r="I16" s="10"/>
      <c r="J16" s="10"/>
    </row>
    <row r="17" customFormat="false" ht="20.5" hidden="false" customHeight="true" outlineLevel="0" collapsed="false">
      <c r="B17" s="14"/>
      <c r="C17" s="15"/>
      <c r="D17" s="15"/>
      <c r="E17" s="15"/>
      <c r="F17" s="15"/>
      <c r="G17" s="15"/>
      <c r="H17" s="15"/>
      <c r="I17" s="14"/>
      <c r="J17" s="14"/>
    </row>
    <row r="18" customFormat="false" ht="20.5" hidden="false" customHeight="true" outlineLevel="0" collapsed="false">
      <c r="B18" s="9" t="s">
        <v>21</v>
      </c>
      <c r="C18" s="9"/>
      <c r="D18" s="9"/>
      <c r="E18" s="9"/>
      <c r="F18" s="9"/>
      <c r="G18" s="9"/>
      <c r="H18" s="9"/>
      <c r="I18" s="9"/>
      <c r="J18" s="9"/>
    </row>
    <row r="19" customFormat="false" ht="20.5" hidden="false" customHeight="true" outlineLevel="0" collapsed="false">
      <c r="B19" s="10" t="n">
        <v>1</v>
      </c>
      <c r="C19" s="11" t="s">
        <v>22</v>
      </c>
      <c r="D19" s="11"/>
      <c r="E19" s="11"/>
      <c r="F19" s="11"/>
      <c r="G19" s="11"/>
      <c r="H19" s="11"/>
      <c r="I19" s="10" t="s">
        <v>23</v>
      </c>
      <c r="J19" s="10"/>
    </row>
    <row r="20" customFormat="false" ht="20.5" hidden="false" customHeight="true" outlineLevel="0" collapsed="false">
      <c r="B20" s="10" t="n">
        <v>2</v>
      </c>
      <c r="C20" s="11" t="s">
        <v>24</v>
      </c>
      <c r="D20" s="11"/>
      <c r="E20" s="11"/>
      <c r="F20" s="11"/>
      <c r="G20" s="11"/>
      <c r="H20" s="11"/>
      <c r="I20" s="10" t="s">
        <v>25</v>
      </c>
      <c r="J20" s="10"/>
    </row>
    <row r="21" customFormat="false" ht="20.5" hidden="false" customHeight="true" outlineLevel="0" collapsed="false">
      <c r="B21" s="10" t="n">
        <v>3</v>
      </c>
      <c r="C21" s="11" t="s">
        <v>26</v>
      </c>
      <c r="D21" s="11"/>
      <c r="E21" s="11"/>
      <c r="F21" s="11"/>
      <c r="G21" s="11"/>
      <c r="H21" s="11"/>
      <c r="I21" s="16" t="n">
        <v>0</v>
      </c>
      <c r="J21" s="16"/>
    </row>
    <row r="22" customFormat="false" ht="20.5" hidden="false" customHeight="true" outlineLevel="0" collapsed="false">
      <c r="B22" s="10" t="n">
        <v>4</v>
      </c>
      <c r="C22" s="11" t="s">
        <v>27</v>
      </c>
      <c r="D22" s="11"/>
      <c r="E22" s="11"/>
      <c r="F22" s="11"/>
      <c r="G22" s="11"/>
      <c r="H22" s="11"/>
      <c r="I22" s="17" t="s">
        <v>23</v>
      </c>
      <c r="J22" s="17"/>
    </row>
    <row r="23" customFormat="false" ht="20.5" hidden="false" customHeight="true" outlineLevel="0" collapsed="false">
      <c r="B23" s="10" t="n">
        <v>5</v>
      </c>
      <c r="C23" s="11" t="s">
        <v>28</v>
      </c>
      <c r="D23" s="11"/>
      <c r="E23" s="11"/>
      <c r="F23" s="11"/>
      <c r="G23" s="11"/>
      <c r="H23" s="11"/>
      <c r="I23" s="12" t="n">
        <v>45778</v>
      </c>
      <c r="J23" s="12"/>
    </row>
    <row r="24" customFormat="false" ht="20.5" hidden="false" customHeight="true" outlineLevel="0" collapsed="false">
      <c r="B24" s="6"/>
      <c r="C24" s="6"/>
      <c r="D24" s="6"/>
      <c r="E24" s="6"/>
      <c r="F24" s="6"/>
      <c r="G24" s="6"/>
      <c r="H24" s="6"/>
      <c r="I24" s="6"/>
      <c r="J24" s="6"/>
    </row>
    <row r="25" customFormat="false" ht="20.5" hidden="false" customHeight="true" outlineLevel="0" collapsed="false">
      <c r="B25" s="18" t="s">
        <v>29</v>
      </c>
      <c r="C25" s="18"/>
      <c r="D25" s="18"/>
      <c r="E25" s="18"/>
      <c r="F25" s="18"/>
      <c r="G25" s="18"/>
      <c r="H25" s="18"/>
      <c r="I25" s="18"/>
      <c r="J25" s="18"/>
    </row>
    <row r="26" customFormat="false" ht="20.5" hidden="false" customHeight="true" outlineLevel="0" collapsed="false">
      <c r="B26" s="17" t="n">
        <v>1</v>
      </c>
      <c r="C26" s="17" t="s">
        <v>30</v>
      </c>
      <c r="D26" s="17"/>
      <c r="E26" s="17"/>
      <c r="F26" s="17"/>
      <c r="G26" s="17"/>
      <c r="H26" s="17"/>
      <c r="I26" s="17" t="s">
        <v>31</v>
      </c>
      <c r="J26" s="17" t="s">
        <v>32</v>
      </c>
      <c r="L26" s="19" t="s">
        <v>33</v>
      </c>
      <c r="M26" s="19" t="s">
        <v>34</v>
      </c>
    </row>
    <row r="27" customFormat="false" ht="20.5" hidden="false" customHeight="true" outlineLevel="0" collapsed="false">
      <c r="B27" s="17" t="s">
        <v>6</v>
      </c>
      <c r="C27" s="11" t="s">
        <v>35</v>
      </c>
      <c r="D27" s="11"/>
      <c r="E27" s="11"/>
      <c r="F27" s="11"/>
      <c r="G27" s="11"/>
      <c r="H27" s="11"/>
      <c r="I27" s="20"/>
      <c r="J27" s="21" t="n">
        <v>0</v>
      </c>
      <c r="L27" s="22"/>
      <c r="M27" s="23" t="s">
        <v>36</v>
      </c>
    </row>
    <row r="28" customFormat="false" ht="20.5" hidden="false" customHeight="true" outlineLevel="0" collapsed="false">
      <c r="B28" s="17" t="s">
        <v>8</v>
      </c>
      <c r="C28" s="11" t="s">
        <v>37</v>
      </c>
      <c r="D28" s="11"/>
      <c r="E28" s="11"/>
      <c r="F28" s="11"/>
      <c r="G28" s="11"/>
      <c r="H28" s="11"/>
      <c r="I28" s="24"/>
      <c r="J28" s="21" t="n">
        <v>0</v>
      </c>
    </row>
    <row r="29" customFormat="false" ht="20.5" hidden="false" customHeight="true" outlineLevel="0" collapsed="false">
      <c r="B29" s="17" t="s">
        <v>11</v>
      </c>
      <c r="C29" s="11" t="s">
        <v>38</v>
      </c>
      <c r="D29" s="11"/>
      <c r="E29" s="11"/>
      <c r="F29" s="11"/>
      <c r="G29" s="11"/>
      <c r="H29" s="11"/>
      <c r="I29" s="24"/>
      <c r="J29" s="21" t="n">
        <v>0</v>
      </c>
    </row>
    <row r="30" customFormat="false" ht="20.5" hidden="false" customHeight="true" outlineLevel="0" collapsed="false">
      <c r="B30" s="17" t="s">
        <v>13</v>
      </c>
      <c r="C30" s="11" t="s">
        <v>39</v>
      </c>
      <c r="D30" s="11"/>
      <c r="E30" s="11"/>
      <c r="F30" s="11"/>
      <c r="G30" s="11"/>
      <c r="H30" s="11"/>
      <c r="I30" s="24"/>
      <c r="J30" s="21" t="n">
        <v>0</v>
      </c>
      <c r="K30" s="2"/>
    </row>
    <row r="31" customFormat="false" ht="20.5" hidden="false" customHeight="true" outlineLevel="0" collapsed="false">
      <c r="B31" s="17" t="s">
        <v>40</v>
      </c>
      <c r="C31" s="11" t="s">
        <v>41</v>
      </c>
      <c r="D31" s="11"/>
      <c r="E31" s="11"/>
      <c r="F31" s="11"/>
      <c r="G31" s="11"/>
      <c r="H31" s="11"/>
      <c r="I31" s="24"/>
      <c r="J31" s="21" t="n">
        <v>0</v>
      </c>
    </row>
    <row r="32" customFormat="false" ht="20.5" hidden="false" customHeight="true" outlineLevel="0" collapsed="false">
      <c r="B32" s="17" t="s">
        <v>42</v>
      </c>
      <c r="C32" s="11" t="s">
        <v>43</v>
      </c>
      <c r="D32" s="11"/>
      <c r="E32" s="11"/>
      <c r="F32" s="11"/>
      <c r="G32" s="11"/>
      <c r="H32" s="11"/>
      <c r="I32" s="24"/>
      <c r="J32" s="21" t="n">
        <v>0</v>
      </c>
      <c r="L32" s="22"/>
      <c r="M32" s="23" t="s">
        <v>44</v>
      </c>
    </row>
    <row r="33" customFormat="false" ht="20.5" hidden="false" customHeight="true" outlineLevel="0" collapsed="false">
      <c r="B33" s="17" t="s">
        <v>45</v>
      </c>
      <c r="C33" s="17"/>
      <c r="D33" s="17"/>
      <c r="E33" s="17"/>
      <c r="F33" s="17"/>
      <c r="G33" s="17"/>
      <c r="H33" s="17"/>
      <c r="I33" s="17"/>
      <c r="J33" s="25" t="n">
        <f aca="false">SUM(J27:J32)</f>
        <v>0</v>
      </c>
    </row>
    <row r="34" customFormat="false" ht="20.5" hidden="false" customHeight="true" outlineLevel="0" collapsed="false">
      <c r="B34" s="26"/>
      <c r="C34" s="26"/>
      <c r="D34" s="26"/>
      <c r="E34" s="26"/>
      <c r="F34" s="26"/>
      <c r="G34" s="26"/>
      <c r="H34" s="26"/>
      <c r="I34" s="26"/>
      <c r="J34" s="27"/>
    </row>
    <row r="35" customFormat="false" ht="20.5" hidden="false" customHeight="true" outlineLevel="0" collapsed="false">
      <c r="B35" s="18" t="s">
        <v>46</v>
      </c>
      <c r="C35" s="18"/>
      <c r="D35" s="18"/>
      <c r="E35" s="18"/>
      <c r="F35" s="18"/>
      <c r="G35" s="18"/>
      <c r="H35" s="18"/>
      <c r="I35" s="18"/>
      <c r="J35" s="18"/>
    </row>
    <row r="36" customFormat="false" ht="20.5" hidden="false" customHeight="true" outlineLevel="0" collapsed="false">
      <c r="B36" s="28" t="s">
        <v>47</v>
      </c>
      <c r="C36" s="28"/>
      <c r="D36" s="28"/>
      <c r="E36" s="28"/>
      <c r="F36" s="28"/>
      <c r="G36" s="28"/>
      <c r="H36" s="28"/>
      <c r="I36" s="28" t="s">
        <v>31</v>
      </c>
      <c r="J36" s="28" t="s">
        <v>32</v>
      </c>
      <c r="L36" s="19" t="s">
        <v>33</v>
      </c>
      <c r="M36" s="19" t="s">
        <v>34</v>
      </c>
    </row>
    <row r="37" customFormat="false" ht="20.5" hidden="false" customHeight="true" outlineLevel="0" collapsed="false">
      <c r="B37" s="17" t="s">
        <v>6</v>
      </c>
      <c r="C37" s="11" t="s">
        <v>48</v>
      </c>
      <c r="D37" s="11"/>
      <c r="E37" s="11"/>
      <c r="F37" s="11"/>
      <c r="G37" s="11"/>
      <c r="H37" s="11"/>
      <c r="I37" s="29" t="n">
        <v>0.083333</v>
      </c>
      <c r="J37" s="21" t="n">
        <f aca="false">TRUNC($J$33*I37,2)</f>
        <v>0</v>
      </c>
      <c r="K37" s="30"/>
      <c r="L37" s="22"/>
      <c r="M37" s="31" t="s">
        <v>49</v>
      </c>
    </row>
    <row r="38" customFormat="false" ht="20.5" hidden="false" customHeight="true" outlineLevel="0" collapsed="false">
      <c r="B38" s="17" t="s">
        <v>8</v>
      </c>
      <c r="C38" s="11" t="s">
        <v>50</v>
      </c>
      <c r="D38" s="11"/>
      <c r="E38" s="11"/>
      <c r="F38" s="11"/>
      <c r="G38" s="11"/>
      <c r="H38" s="11"/>
      <c r="I38" s="32" t="n">
        <v>0.121</v>
      </c>
      <c r="J38" s="21" t="n">
        <f aca="false">TRUNC($J$33*I38,2)</f>
        <v>0</v>
      </c>
      <c r="K38" s="30"/>
      <c r="L38" s="31" t="s">
        <v>51</v>
      </c>
      <c r="M38" s="31" t="s">
        <v>52</v>
      </c>
    </row>
    <row r="39" customFormat="false" ht="20.5" hidden="false" customHeight="true" outlineLevel="0" collapsed="false">
      <c r="B39" s="17" t="s">
        <v>53</v>
      </c>
      <c r="C39" s="17"/>
      <c r="D39" s="17"/>
      <c r="E39" s="17"/>
      <c r="F39" s="17"/>
      <c r="G39" s="17"/>
      <c r="H39" s="17"/>
      <c r="I39" s="33" t="n">
        <f aca="false">SUM(I37:I38)</f>
        <v>0.204333</v>
      </c>
      <c r="J39" s="25" t="n">
        <f aca="false">SUM(J37:J38)</f>
        <v>0</v>
      </c>
      <c r="K39" s="34"/>
    </row>
    <row r="40" customFormat="false" ht="20.5" hidden="false" customHeight="true" outlineLevel="0" collapsed="false">
      <c r="B40" s="35"/>
      <c r="C40" s="35"/>
      <c r="D40" s="35"/>
      <c r="E40" s="35"/>
      <c r="F40" s="35"/>
      <c r="G40" s="35"/>
      <c r="H40" s="35"/>
      <c r="I40" s="35"/>
      <c r="J40" s="35"/>
    </row>
    <row r="41" customFormat="false" ht="20.5" hidden="false" customHeight="true" outlineLevel="0" collapsed="false">
      <c r="B41" s="28" t="s">
        <v>54</v>
      </c>
      <c r="C41" s="28"/>
      <c r="D41" s="28"/>
      <c r="E41" s="28"/>
      <c r="F41" s="28"/>
      <c r="G41" s="28"/>
      <c r="H41" s="28"/>
      <c r="I41" s="28" t="s">
        <v>31</v>
      </c>
      <c r="J41" s="28" t="s">
        <v>32</v>
      </c>
      <c r="L41" s="19" t="s">
        <v>33</v>
      </c>
      <c r="M41" s="19" t="s">
        <v>34</v>
      </c>
    </row>
    <row r="42" customFormat="false" ht="20.5" hidden="false" customHeight="true" outlineLevel="0" collapsed="false">
      <c r="B42" s="17" t="s">
        <v>6</v>
      </c>
      <c r="C42" s="11" t="s">
        <v>55</v>
      </c>
      <c r="D42" s="11"/>
      <c r="E42" s="11"/>
      <c r="F42" s="11"/>
      <c r="G42" s="11"/>
      <c r="H42" s="11"/>
      <c r="I42" s="29" t="n">
        <v>0.2</v>
      </c>
      <c r="J42" s="21" t="n">
        <f aca="false">TRUNC(($J$33+$J$39)*$I$42,2)</f>
        <v>0</v>
      </c>
      <c r="L42" s="22"/>
      <c r="M42" s="36" t="s">
        <v>56</v>
      </c>
    </row>
    <row r="43" customFormat="false" ht="20.5" hidden="false" customHeight="true" outlineLevel="0" collapsed="false">
      <c r="B43" s="17" t="s">
        <v>8</v>
      </c>
      <c r="C43" s="11" t="s">
        <v>57</v>
      </c>
      <c r="D43" s="11"/>
      <c r="E43" s="11"/>
      <c r="F43" s="11"/>
      <c r="G43" s="11"/>
      <c r="H43" s="11"/>
      <c r="I43" s="29" t="n">
        <v>0.025</v>
      </c>
      <c r="J43" s="21" t="n">
        <f aca="false">TRUNC(($J$33+$J$39)*$I$43,2)</f>
        <v>0</v>
      </c>
      <c r="L43" s="22"/>
      <c r="M43" s="36" t="s">
        <v>58</v>
      </c>
    </row>
    <row r="44" customFormat="false" ht="20.5" hidden="false" customHeight="true" outlineLevel="0" collapsed="false">
      <c r="B44" s="17" t="s">
        <v>11</v>
      </c>
      <c r="C44" s="11" t="s">
        <v>59</v>
      </c>
      <c r="D44" s="11"/>
      <c r="E44" s="11"/>
      <c r="F44" s="11"/>
      <c r="G44" s="11"/>
      <c r="H44" s="11"/>
      <c r="I44" s="29" t="n">
        <v>0.03</v>
      </c>
      <c r="J44" s="21" t="n">
        <f aca="false">TRUNC(($J$33+$J$39)*$I$44,2)</f>
        <v>0</v>
      </c>
      <c r="L44" s="31" t="s">
        <v>60</v>
      </c>
      <c r="M44" s="36" t="s">
        <v>61</v>
      </c>
    </row>
    <row r="45" customFormat="false" ht="20.5" hidden="false" customHeight="true" outlineLevel="0" collapsed="false">
      <c r="B45" s="17" t="s">
        <v>13</v>
      </c>
      <c r="C45" s="11" t="s">
        <v>62</v>
      </c>
      <c r="D45" s="11"/>
      <c r="E45" s="11"/>
      <c r="F45" s="11"/>
      <c r="G45" s="11"/>
      <c r="H45" s="11"/>
      <c r="I45" s="29" t="n">
        <v>0.015</v>
      </c>
      <c r="J45" s="21" t="n">
        <f aca="false">TRUNC(($J$33+$J$39)*$I$45,2)</f>
        <v>0</v>
      </c>
      <c r="L45" s="22"/>
      <c r="M45" s="36" t="s">
        <v>63</v>
      </c>
    </row>
    <row r="46" customFormat="false" ht="20.5" hidden="false" customHeight="true" outlineLevel="0" collapsed="false">
      <c r="B46" s="17" t="s">
        <v>40</v>
      </c>
      <c r="C46" s="11" t="s">
        <v>64</v>
      </c>
      <c r="D46" s="11"/>
      <c r="E46" s="11"/>
      <c r="F46" s="11"/>
      <c r="G46" s="11"/>
      <c r="H46" s="11"/>
      <c r="I46" s="29" t="n">
        <v>0.01</v>
      </c>
      <c r="J46" s="21" t="n">
        <f aca="false">TRUNC(($J$33+$J$39)*$I$46,2)</f>
        <v>0</v>
      </c>
      <c r="L46" s="22"/>
      <c r="M46" s="36" t="s">
        <v>65</v>
      </c>
    </row>
    <row r="47" customFormat="false" ht="20.5" hidden="false" customHeight="true" outlineLevel="0" collapsed="false">
      <c r="B47" s="17" t="s">
        <v>42</v>
      </c>
      <c r="C47" s="11" t="s">
        <v>66</v>
      </c>
      <c r="D47" s="11"/>
      <c r="E47" s="11"/>
      <c r="F47" s="11"/>
      <c r="G47" s="11"/>
      <c r="H47" s="11"/>
      <c r="I47" s="29" t="n">
        <v>0.006</v>
      </c>
      <c r="J47" s="21" t="n">
        <f aca="false">TRUNC(($J$33+$J$39)*$I$47,2)</f>
        <v>0</v>
      </c>
      <c r="L47" s="22"/>
      <c r="M47" s="37" t="s">
        <v>67</v>
      </c>
    </row>
    <row r="48" customFormat="false" ht="20.5" hidden="false" customHeight="true" outlineLevel="0" collapsed="false">
      <c r="B48" s="17" t="s">
        <v>68</v>
      </c>
      <c r="C48" s="11" t="s">
        <v>69</v>
      </c>
      <c r="D48" s="11"/>
      <c r="E48" s="11"/>
      <c r="F48" s="11"/>
      <c r="G48" s="11"/>
      <c r="H48" s="11"/>
      <c r="I48" s="29" t="n">
        <v>0.002</v>
      </c>
      <c r="J48" s="21" t="n">
        <f aca="false">TRUNC(($J$33+$J$39)*$I$48,2)</f>
        <v>0</v>
      </c>
      <c r="L48" s="22"/>
      <c r="M48" s="36" t="s">
        <v>65</v>
      </c>
    </row>
    <row r="49" customFormat="false" ht="20.5" hidden="false" customHeight="true" outlineLevel="0" collapsed="false">
      <c r="B49" s="17" t="s">
        <v>70</v>
      </c>
      <c r="C49" s="11" t="s">
        <v>71</v>
      </c>
      <c r="D49" s="11"/>
      <c r="E49" s="11"/>
      <c r="F49" s="11"/>
      <c r="G49" s="11"/>
      <c r="H49" s="11"/>
      <c r="I49" s="29" t="n">
        <v>0.08</v>
      </c>
      <c r="J49" s="21" t="n">
        <f aca="false">TRUNC(($J$33+$J$39)*$I$49,2)</f>
        <v>0</v>
      </c>
      <c r="L49" s="22"/>
      <c r="M49" s="36" t="s">
        <v>72</v>
      </c>
    </row>
    <row r="50" customFormat="false" ht="20.5" hidden="false" customHeight="true" outlineLevel="0" collapsed="false">
      <c r="B50" s="17" t="s">
        <v>73</v>
      </c>
      <c r="C50" s="17"/>
      <c r="D50" s="17"/>
      <c r="E50" s="17"/>
      <c r="F50" s="17"/>
      <c r="G50" s="17"/>
      <c r="H50" s="17"/>
      <c r="I50" s="33" t="n">
        <f aca="false">SUM(I42:I49)</f>
        <v>0.368</v>
      </c>
      <c r="J50" s="25" t="n">
        <f aca="false">SUM(J42:J49)</f>
        <v>0</v>
      </c>
    </row>
    <row r="51" customFormat="false" ht="20.5" hidden="false" customHeight="true" outlineLevel="0" collapsed="false">
      <c r="B51" s="38"/>
      <c r="C51" s="38"/>
      <c r="D51" s="38"/>
      <c r="E51" s="38"/>
      <c r="F51" s="38"/>
      <c r="G51" s="38"/>
      <c r="H51" s="38"/>
      <c r="I51" s="38"/>
      <c r="J51" s="38"/>
    </row>
    <row r="52" customFormat="false" ht="20.5" hidden="false" customHeight="true" outlineLevel="0" collapsed="false">
      <c r="B52" s="28" t="s">
        <v>74</v>
      </c>
      <c r="C52" s="28"/>
      <c r="D52" s="28"/>
      <c r="E52" s="28"/>
      <c r="F52" s="28"/>
      <c r="G52" s="28"/>
      <c r="H52" s="28"/>
      <c r="I52" s="39"/>
      <c r="J52" s="28" t="s">
        <v>32</v>
      </c>
      <c r="L52" s="19" t="s">
        <v>33</v>
      </c>
      <c r="M52" s="19" t="s">
        <v>34</v>
      </c>
    </row>
    <row r="53" customFormat="false" ht="20.5" hidden="false" customHeight="true" outlineLevel="0" collapsed="false">
      <c r="B53" s="17" t="s">
        <v>6</v>
      </c>
      <c r="C53" s="20" t="s">
        <v>75</v>
      </c>
      <c r="D53" s="20"/>
      <c r="E53" s="20"/>
      <c r="F53" s="20"/>
      <c r="G53" s="20"/>
      <c r="H53" s="20"/>
      <c r="I53" s="10" t="s">
        <v>76</v>
      </c>
      <c r="J53" s="40" t="n">
        <v>0</v>
      </c>
      <c r="L53" s="41" t="s">
        <v>77</v>
      </c>
      <c r="M53" s="41" t="s">
        <v>78</v>
      </c>
    </row>
    <row r="54" customFormat="false" ht="20.5" hidden="false" customHeight="true" outlineLevel="0" collapsed="false">
      <c r="B54" s="17" t="s">
        <v>8</v>
      </c>
      <c r="C54" s="20" t="s">
        <v>79</v>
      </c>
      <c r="D54" s="20"/>
      <c r="E54" s="20"/>
      <c r="F54" s="20"/>
      <c r="G54" s="20"/>
      <c r="H54" s="20"/>
      <c r="I54" s="10" t="s">
        <v>76</v>
      </c>
      <c r="J54" s="40" t="n">
        <v>0</v>
      </c>
      <c r="L54" s="23" t="s">
        <v>80</v>
      </c>
      <c r="M54" s="23" t="s">
        <v>81</v>
      </c>
    </row>
    <row r="55" customFormat="false" ht="20.5" hidden="false" customHeight="true" outlineLevel="0" collapsed="false">
      <c r="B55" s="17" t="s">
        <v>11</v>
      </c>
      <c r="C55" s="11" t="s">
        <v>82</v>
      </c>
      <c r="D55" s="11"/>
      <c r="E55" s="11"/>
      <c r="F55" s="11"/>
      <c r="G55" s="11"/>
      <c r="H55" s="11"/>
      <c r="I55" s="10" t="s">
        <v>76</v>
      </c>
      <c r="J55" s="40" t="n">
        <v>0</v>
      </c>
      <c r="L55" s="42"/>
      <c r="M55" s="23" t="s">
        <v>83</v>
      </c>
    </row>
    <row r="56" customFormat="false" ht="20.5" hidden="false" customHeight="true" outlineLevel="0" collapsed="false">
      <c r="B56" s="17" t="s">
        <v>13</v>
      </c>
      <c r="C56" s="20" t="s">
        <v>84</v>
      </c>
      <c r="D56" s="20"/>
      <c r="E56" s="20"/>
      <c r="F56" s="20"/>
      <c r="G56" s="20"/>
      <c r="H56" s="20"/>
      <c r="I56" s="10" t="s">
        <v>76</v>
      </c>
      <c r="J56" s="40" t="n">
        <v>0</v>
      </c>
      <c r="L56" s="22"/>
      <c r="M56" s="23" t="s">
        <v>85</v>
      </c>
    </row>
    <row r="57" customFormat="false" ht="20.5" hidden="false" customHeight="true" outlineLevel="0" collapsed="false">
      <c r="B57" s="17" t="s">
        <v>40</v>
      </c>
      <c r="C57" s="11" t="s">
        <v>86</v>
      </c>
      <c r="D57" s="11"/>
      <c r="E57" s="11"/>
      <c r="F57" s="11"/>
      <c r="G57" s="11"/>
      <c r="H57" s="11"/>
      <c r="I57" s="10" t="s">
        <v>76</v>
      </c>
      <c r="J57" s="40" t="n">
        <v>0</v>
      </c>
    </row>
    <row r="58" customFormat="false" ht="20.5" hidden="false" customHeight="true" outlineLevel="0" collapsed="false">
      <c r="B58" s="17" t="s">
        <v>42</v>
      </c>
      <c r="C58" s="20" t="s">
        <v>87</v>
      </c>
      <c r="D58" s="20"/>
      <c r="E58" s="20"/>
      <c r="F58" s="20"/>
      <c r="G58" s="20"/>
      <c r="H58" s="20"/>
      <c r="I58" s="10" t="s">
        <v>76</v>
      </c>
      <c r="J58" s="40" t="n">
        <v>0</v>
      </c>
    </row>
    <row r="59" customFormat="false" ht="20.5" hidden="false" customHeight="true" outlineLevel="0" collapsed="false">
      <c r="B59" s="17" t="s">
        <v>88</v>
      </c>
      <c r="C59" s="17"/>
      <c r="D59" s="17"/>
      <c r="E59" s="17"/>
      <c r="F59" s="17"/>
      <c r="G59" s="17"/>
      <c r="H59" s="17"/>
      <c r="I59" s="17"/>
      <c r="J59" s="25" t="n">
        <f aca="false">SUM(J53:J58)</f>
        <v>0</v>
      </c>
    </row>
    <row r="60" customFormat="false" ht="20.5" hidden="false" customHeight="true" outlineLevel="0" collapsed="false">
      <c r="B60" s="38"/>
      <c r="C60" s="38"/>
      <c r="D60" s="38"/>
      <c r="E60" s="38"/>
      <c r="F60" s="38"/>
      <c r="G60" s="38"/>
      <c r="H60" s="38"/>
      <c r="I60" s="38"/>
      <c r="J60" s="38"/>
    </row>
    <row r="61" customFormat="false" ht="20.5" hidden="false" customHeight="true" outlineLevel="0" collapsed="false">
      <c r="B61" s="9" t="s">
        <v>89</v>
      </c>
      <c r="C61" s="9"/>
      <c r="D61" s="9"/>
      <c r="E61" s="9"/>
      <c r="F61" s="9"/>
      <c r="G61" s="9"/>
      <c r="H61" s="9"/>
      <c r="I61" s="9"/>
      <c r="J61" s="9"/>
    </row>
    <row r="62" customFormat="false" ht="20.5" hidden="false" customHeight="true" outlineLevel="0" collapsed="false">
      <c r="B62" s="17" t="s">
        <v>90</v>
      </c>
      <c r="C62" s="17"/>
      <c r="D62" s="17"/>
      <c r="E62" s="17"/>
      <c r="F62" s="17"/>
      <c r="G62" s="17"/>
      <c r="H62" s="17"/>
      <c r="I62" s="17"/>
      <c r="J62" s="17" t="s">
        <v>32</v>
      </c>
    </row>
    <row r="63" customFormat="false" ht="20.5" hidden="false" customHeight="true" outlineLevel="0" collapsed="false">
      <c r="B63" s="17" t="s">
        <v>91</v>
      </c>
      <c r="C63" s="11" t="s">
        <v>92</v>
      </c>
      <c r="D63" s="11"/>
      <c r="E63" s="11"/>
      <c r="F63" s="11"/>
      <c r="G63" s="11"/>
      <c r="H63" s="11"/>
      <c r="I63" s="11"/>
      <c r="J63" s="21" t="n">
        <f aca="false">J39</f>
        <v>0</v>
      </c>
    </row>
    <row r="64" customFormat="false" ht="20.5" hidden="false" customHeight="true" outlineLevel="0" collapsed="false">
      <c r="B64" s="17" t="s">
        <v>93</v>
      </c>
      <c r="C64" s="11" t="s">
        <v>94</v>
      </c>
      <c r="D64" s="11"/>
      <c r="E64" s="11"/>
      <c r="F64" s="11"/>
      <c r="G64" s="11"/>
      <c r="H64" s="11"/>
      <c r="I64" s="11"/>
      <c r="J64" s="21" t="n">
        <f aca="false">J50</f>
        <v>0</v>
      </c>
    </row>
    <row r="65" customFormat="false" ht="20.5" hidden="false" customHeight="true" outlineLevel="0" collapsed="false">
      <c r="B65" s="17" t="s">
        <v>95</v>
      </c>
      <c r="C65" s="11" t="s">
        <v>96</v>
      </c>
      <c r="D65" s="11"/>
      <c r="E65" s="11"/>
      <c r="F65" s="11"/>
      <c r="G65" s="11"/>
      <c r="H65" s="11"/>
      <c r="I65" s="11"/>
      <c r="J65" s="21" t="n">
        <f aca="false">J59</f>
        <v>0</v>
      </c>
    </row>
    <row r="66" customFormat="false" ht="20.5" hidden="false" customHeight="true" outlineLevel="0" collapsed="false">
      <c r="B66" s="17" t="s">
        <v>97</v>
      </c>
      <c r="C66" s="17"/>
      <c r="D66" s="17"/>
      <c r="E66" s="17"/>
      <c r="F66" s="17"/>
      <c r="G66" s="17"/>
      <c r="H66" s="17"/>
      <c r="I66" s="17"/>
      <c r="J66" s="25" t="n">
        <f aca="false">SUM(J63:J65)</f>
        <v>0</v>
      </c>
    </row>
    <row r="67" customFormat="false" ht="20.5" hidden="false" customHeight="true" outlineLevel="0" collapsed="false">
      <c r="B67" s="43"/>
      <c r="C67" s="43"/>
      <c r="D67" s="43"/>
      <c r="E67" s="43"/>
      <c r="F67" s="43"/>
      <c r="G67" s="43"/>
      <c r="H67" s="43"/>
      <c r="I67" s="43"/>
      <c r="J67" s="43"/>
    </row>
    <row r="68" customFormat="false" ht="20.5" hidden="false" customHeight="true" outlineLevel="0" collapsed="false">
      <c r="B68" s="18" t="s">
        <v>98</v>
      </c>
      <c r="C68" s="18"/>
      <c r="D68" s="18"/>
      <c r="E68" s="18"/>
      <c r="F68" s="18"/>
      <c r="G68" s="18"/>
      <c r="H68" s="18"/>
      <c r="I68" s="18"/>
      <c r="J68" s="18"/>
    </row>
    <row r="69" customFormat="false" ht="20.5" hidden="false" customHeight="true" outlineLevel="0" collapsed="false">
      <c r="B69" s="17" t="n">
        <v>3</v>
      </c>
      <c r="C69" s="17" t="s">
        <v>99</v>
      </c>
      <c r="D69" s="17"/>
      <c r="E69" s="17"/>
      <c r="F69" s="17"/>
      <c r="G69" s="17"/>
      <c r="H69" s="17"/>
      <c r="I69" s="17" t="s">
        <v>31</v>
      </c>
      <c r="J69" s="17" t="s">
        <v>32</v>
      </c>
      <c r="L69" s="19" t="s">
        <v>33</v>
      </c>
      <c r="M69" s="19" t="s">
        <v>34</v>
      </c>
    </row>
    <row r="70" customFormat="false" ht="20.5" hidden="false" customHeight="true" outlineLevel="0" collapsed="false">
      <c r="B70" s="17" t="s">
        <v>6</v>
      </c>
      <c r="C70" s="11" t="s">
        <v>100</v>
      </c>
      <c r="D70" s="11"/>
      <c r="E70" s="11"/>
      <c r="F70" s="11"/>
      <c r="G70" s="11"/>
      <c r="H70" s="11"/>
      <c r="I70" s="29" t="n">
        <f aca="false">(1/12)*5%</f>
        <v>0.00416666666666667</v>
      </c>
      <c r="J70" s="21" t="n">
        <f aca="false">TRUNC(I70*$J$33,2)</f>
        <v>0</v>
      </c>
      <c r="L70" s="44" t="s">
        <v>101</v>
      </c>
      <c r="M70" s="44" t="s">
        <v>102</v>
      </c>
    </row>
    <row r="71" customFormat="false" ht="20.5" hidden="false" customHeight="true" outlineLevel="0" collapsed="false">
      <c r="B71" s="17" t="s">
        <v>8</v>
      </c>
      <c r="C71" s="11" t="s">
        <v>103</v>
      </c>
      <c r="D71" s="11"/>
      <c r="E71" s="11"/>
      <c r="F71" s="11"/>
      <c r="G71" s="11"/>
      <c r="H71" s="11"/>
      <c r="I71" s="29" t="n">
        <f aca="false">I49*I70</f>
        <v>0.000333333333333333</v>
      </c>
      <c r="J71" s="21" t="n">
        <f aca="false">TRUNC(I71*$J$33,2)</f>
        <v>0</v>
      </c>
      <c r="L71" s="44" t="s">
        <v>104</v>
      </c>
      <c r="M71" s="44" t="s">
        <v>105</v>
      </c>
    </row>
    <row r="72" customFormat="false" ht="20.5" hidden="false" customHeight="true" outlineLevel="0" collapsed="false">
      <c r="B72" s="17" t="s">
        <v>11</v>
      </c>
      <c r="C72" s="11" t="s">
        <v>106</v>
      </c>
      <c r="D72" s="11"/>
      <c r="E72" s="11"/>
      <c r="F72" s="11"/>
      <c r="G72" s="11"/>
      <c r="H72" s="11"/>
      <c r="I72" s="29" t="n">
        <f aca="false">((7/30)/12)</f>
        <v>0.0194444444444444</v>
      </c>
      <c r="J72" s="21" t="n">
        <f aca="false">TRUNC(I72*$J$33,2)</f>
        <v>0</v>
      </c>
      <c r="L72" s="44" t="s">
        <v>107</v>
      </c>
      <c r="M72" s="44" t="s">
        <v>108</v>
      </c>
    </row>
    <row r="73" customFormat="false" ht="20.5" hidden="false" customHeight="true" outlineLevel="0" collapsed="false">
      <c r="B73" s="17" t="s">
        <v>13</v>
      </c>
      <c r="C73" s="11" t="s">
        <v>109</v>
      </c>
      <c r="D73" s="11"/>
      <c r="E73" s="11"/>
      <c r="F73" s="11"/>
      <c r="G73" s="11"/>
      <c r="H73" s="11"/>
      <c r="I73" s="32" t="n">
        <f aca="false">I50*I72</f>
        <v>0.00715555555555556</v>
      </c>
      <c r="J73" s="21" t="n">
        <f aca="false">TRUNC(I73*$J$33,2)</f>
        <v>0</v>
      </c>
      <c r="L73" s="44" t="s">
        <v>110</v>
      </c>
    </row>
    <row r="74" customFormat="false" ht="20.5" hidden="false" customHeight="true" outlineLevel="0" collapsed="false">
      <c r="B74" s="17" t="s">
        <v>40</v>
      </c>
      <c r="C74" s="11" t="s">
        <v>111</v>
      </c>
      <c r="D74" s="11"/>
      <c r="E74" s="11"/>
      <c r="F74" s="11"/>
      <c r="G74" s="11"/>
      <c r="H74" s="11"/>
      <c r="I74" s="29" t="n">
        <v>0.04</v>
      </c>
      <c r="J74" s="21" t="n">
        <f aca="false">TRUNC(I74*$J$33,2)</f>
        <v>0</v>
      </c>
      <c r="L74" s="45" t="s">
        <v>112</v>
      </c>
      <c r="M74" s="46" t="s">
        <v>113</v>
      </c>
    </row>
    <row r="75" customFormat="false" ht="20.5" hidden="false" customHeight="true" outlineLevel="0" collapsed="false">
      <c r="B75" s="17" t="s">
        <v>114</v>
      </c>
      <c r="C75" s="17"/>
      <c r="D75" s="17"/>
      <c r="E75" s="17"/>
      <c r="F75" s="17"/>
      <c r="G75" s="17"/>
      <c r="H75" s="17"/>
      <c r="I75" s="33" t="n">
        <f aca="false">SUM(I70:I74)</f>
        <v>0.0711</v>
      </c>
      <c r="J75" s="25" t="n">
        <f aca="false">SUM(J70:J74)</f>
        <v>0</v>
      </c>
    </row>
    <row r="76" customFormat="false" ht="20.5" hidden="false" customHeight="true" outlineLevel="0" collapsed="false">
      <c r="B76" s="47"/>
      <c r="C76" s="47"/>
      <c r="D76" s="47"/>
      <c r="E76" s="47"/>
      <c r="F76" s="47"/>
      <c r="G76" s="47"/>
      <c r="H76" s="47"/>
      <c r="I76" s="47"/>
      <c r="J76" s="47"/>
    </row>
    <row r="77" customFormat="false" ht="20.5" hidden="false" customHeight="true" outlineLevel="0" collapsed="false">
      <c r="B77" s="18" t="s">
        <v>115</v>
      </c>
      <c r="C77" s="18"/>
      <c r="D77" s="18"/>
      <c r="E77" s="18"/>
      <c r="F77" s="18"/>
      <c r="G77" s="18"/>
      <c r="H77" s="18"/>
      <c r="I77" s="18"/>
      <c r="J77" s="18"/>
    </row>
    <row r="78" customFormat="false" ht="20.5" hidden="false" customHeight="true" outlineLevel="0" collapsed="false">
      <c r="B78" s="17" t="s">
        <v>116</v>
      </c>
      <c r="C78" s="17"/>
      <c r="D78" s="17"/>
      <c r="E78" s="17"/>
      <c r="F78" s="17"/>
      <c r="G78" s="17"/>
      <c r="H78" s="17"/>
      <c r="I78" s="17" t="s">
        <v>31</v>
      </c>
      <c r="J78" s="17" t="s">
        <v>32</v>
      </c>
      <c r="L78" s="19" t="s">
        <v>33</v>
      </c>
      <c r="M78" s="19" t="s">
        <v>34</v>
      </c>
    </row>
    <row r="79" customFormat="false" ht="20.5" hidden="false" customHeight="true" outlineLevel="0" collapsed="false">
      <c r="B79" s="17" t="s">
        <v>6</v>
      </c>
      <c r="C79" s="11" t="s">
        <v>117</v>
      </c>
      <c r="D79" s="11"/>
      <c r="E79" s="11"/>
      <c r="F79" s="11"/>
      <c r="G79" s="11"/>
      <c r="H79" s="11"/>
      <c r="I79" s="29" t="n">
        <f aca="false">(1/12/12)+(1/12/12)+(1/12/12/3)</f>
        <v>0.0162037037037037</v>
      </c>
      <c r="J79" s="21" t="n">
        <f aca="false">TRUNC(($J$33)*I79,2)</f>
        <v>0</v>
      </c>
      <c r="L79" s="44" t="s">
        <v>118</v>
      </c>
      <c r="M79" s="31" t="s">
        <v>119</v>
      </c>
    </row>
    <row r="80" customFormat="false" ht="20.5" hidden="false" customHeight="true" outlineLevel="0" collapsed="false">
      <c r="B80" s="17" t="s">
        <v>8</v>
      </c>
      <c r="C80" s="11" t="s">
        <v>120</v>
      </c>
      <c r="D80" s="11"/>
      <c r="E80" s="11"/>
      <c r="F80" s="11"/>
      <c r="G80" s="11"/>
      <c r="H80" s="11"/>
      <c r="I80" s="29" t="n">
        <f aca="false">((1/30))/12</f>
        <v>0.00277777777777778</v>
      </c>
      <c r="J80" s="21" t="n">
        <f aca="false">TRUNC(($J$33)*I80,2)</f>
        <v>0</v>
      </c>
      <c r="L80" s="44" t="s">
        <v>121</v>
      </c>
      <c r="M80" s="44" t="s">
        <v>122</v>
      </c>
    </row>
    <row r="81" customFormat="false" ht="20.5" hidden="false" customHeight="true" outlineLevel="0" collapsed="false">
      <c r="B81" s="17" t="s">
        <v>11</v>
      </c>
      <c r="C81" s="11" t="s">
        <v>123</v>
      </c>
      <c r="D81" s="11"/>
      <c r="E81" s="11"/>
      <c r="F81" s="11"/>
      <c r="G81" s="11"/>
      <c r="H81" s="11"/>
      <c r="I81" s="29" t="n">
        <f aca="false">((5/30)/12)*1.5%</f>
        <v>0.000208333333333333</v>
      </c>
      <c r="J81" s="21" t="n">
        <f aca="false">TRUNC(($J$33)*I81,2)</f>
        <v>0</v>
      </c>
      <c r="L81" s="44" t="s">
        <v>124</v>
      </c>
      <c r="M81" s="31" t="s">
        <v>125</v>
      </c>
    </row>
    <row r="82" customFormat="false" ht="20.5" hidden="false" customHeight="true" outlineLevel="0" collapsed="false">
      <c r="B82" s="17" t="s">
        <v>13</v>
      </c>
      <c r="C82" s="11" t="s">
        <v>126</v>
      </c>
      <c r="D82" s="11"/>
      <c r="E82" s="11"/>
      <c r="F82" s="11"/>
      <c r="G82" s="11"/>
      <c r="H82" s="11"/>
      <c r="I82" s="29" t="n">
        <f aca="false">((15/30)/12)*8%</f>
        <v>0.00333333333333333</v>
      </c>
      <c r="J82" s="21" t="n">
        <f aca="false">TRUNC(($J$33)*I82,2)</f>
        <v>0</v>
      </c>
      <c r="L82" s="44" t="s">
        <v>127</v>
      </c>
      <c r="M82" s="31" t="s">
        <v>128</v>
      </c>
    </row>
    <row r="83" customFormat="false" ht="20.5" hidden="false" customHeight="true" outlineLevel="0" collapsed="false">
      <c r="B83" s="17" t="s">
        <v>40</v>
      </c>
      <c r="C83" s="11" t="s">
        <v>129</v>
      </c>
      <c r="D83" s="11"/>
      <c r="E83" s="11"/>
      <c r="F83" s="11"/>
      <c r="G83" s="11"/>
      <c r="H83" s="11"/>
      <c r="I83" s="29" t="n">
        <f aca="false">(((4*8.33%)+(4*2.78%))/12)*2%</f>
        <v>0.000740666666666667</v>
      </c>
      <c r="J83" s="21" t="n">
        <f aca="false">TRUNC(($J$33)*I83,2)</f>
        <v>0</v>
      </c>
      <c r="L83" s="44" t="s">
        <v>130</v>
      </c>
      <c r="M83" s="31" t="s">
        <v>131</v>
      </c>
    </row>
    <row r="84" customFormat="false" ht="20.5" hidden="false" customHeight="true" outlineLevel="0" collapsed="false">
      <c r="B84" s="17" t="s">
        <v>42</v>
      </c>
      <c r="C84" s="11" t="s">
        <v>132</v>
      </c>
      <c r="D84" s="11"/>
      <c r="E84" s="11"/>
      <c r="F84" s="11"/>
      <c r="G84" s="11"/>
      <c r="H84" s="11"/>
      <c r="I84" s="29" t="n">
        <v>0</v>
      </c>
      <c r="J84" s="21" t="n">
        <f aca="false">TRUNC(($J$33)*I84,2)</f>
        <v>0</v>
      </c>
    </row>
    <row r="85" customFormat="false" ht="20.5" hidden="false" customHeight="true" outlineLevel="0" collapsed="false">
      <c r="B85" s="17" t="s">
        <v>133</v>
      </c>
      <c r="C85" s="17"/>
      <c r="D85" s="17"/>
      <c r="E85" s="17"/>
      <c r="F85" s="17"/>
      <c r="G85" s="17"/>
      <c r="H85" s="17"/>
      <c r="I85" s="33" t="n">
        <f aca="false">SUM(I79:I84)</f>
        <v>0.0232638148148148</v>
      </c>
      <c r="J85" s="25" t="n">
        <f aca="false">SUM(J79:J84)</f>
        <v>0</v>
      </c>
    </row>
    <row r="86" customFormat="false" ht="20.5" hidden="false" customHeight="true" outlineLevel="0" collapsed="false">
      <c r="B86" s="48"/>
      <c r="C86" s="48"/>
      <c r="D86" s="48"/>
      <c r="E86" s="48"/>
      <c r="F86" s="48"/>
      <c r="G86" s="48"/>
      <c r="H86" s="48"/>
      <c r="I86" s="48"/>
      <c r="J86" s="48"/>
    </row>
    <row r="87" customFormat="false" ht="20.5" hidden="false" customHeight="true" outlineLevel="0" collapsed="false">
      <c r="B87" s="17" t="s">
        <v>134</v>
      </c>
      <c r="C87" s="17"/>
      <c r="D87" s="17"/>
      <c r="E87" s="17"/>
      <c r="F87" s="17"/>
      <c r="G87" s="17"/>
      <c r="H87" s="17"/>
      <c r="I87" s="17" t="s">
        <v>31</v>
      </c>
      <c r="J87" s="17" t="s">
        <v>32</v>
      </c>
    </row>
    <row r="88" customFormat="false" ht="20.5" hidden="false" customHeight="true" outlineLevel="0" collapsed="false">
      <c r="B88" s="17" t="s">
        <v>6</v>
      </c>
      <c r="C88" s="49" t="s">
        <v>135</v>
      </c>
      <c r="D88" s="49"/>
      <c r="E88" s="49"/>
      <c r="F88" s="49"/>
      <c r="G88" s="49"/>
      <c r="H88" s="49"/>
      <c r="I88" s="29" t="n">
        <v>0</v>
      </c>
      <c r="J88" s="21" t="n">
        <v>0</v>
      </c>
    </row>
    <row r="89" customFormat="false" ht="20.5" hidden="false" customHeight="true" outlineLevel="0" collapsed="false">
      <c r="B89" s="17" t="s">
        <v>136</v>
      </c>
      <c r="C89" s="17"/>
      <c r="D89" s="17"/>
      <c r="E89" s="17"/>
      <c r="F89" s="17"/>
      <c r="G89" s="17"/>
      <c r="H89" s="17"/>
      <c r="I89" s="33" t="n">
        <v>0</v>
      </c>
      <c r="J89" s="25" t="n">
        <v>0</v>
      </c>
    </row>
    <row r="90" customFormat="false" ht="20.5" hidden="false" customHeight="true" outlineLevel="0" collapsed="false">
      <c r="B90" s="50"/>
      <c r="C90" s="50"/>
      <c r="D90" s="50"/>
      <c r="E90" s="50"/>
      <c r="F90" s="50"/>
      <c r="G90" s="50"/>
      <c r="H90" s="50"/>
      <c r="I90" s="50"/>
      <c r="J90" s="50"/>
    </row>
    <row r="91" customFormat="false" ht="20.5" hidden="false" customHeight="true" outlineLevel="0" collapsed="false">
      <c r="B91" s="9" t="s">
        <v>137</v>
      </c>
      <c r="C91" s="9"/>
      <c r="D91" s="9"/>
      <c r="E91" s="9"/>
      <c r="F91" s="9"/>
      <c r="G91" s="9"/>
      <c r="H91" s="9"/>
      <c r="I91" s="9"/>
      <c r="J91" s="9"/>
    </row>
    <row r="92" customFormat="false" ht="20.5" hidden="false" customHeight="true" outlineLevel="0" collapsed="false">
      <c r="B92" s="17" t="s">
        <v>138</v>
      </c>
      <c r="C92" s="17"/>
      <c r="D92" s="17"/>
      <c r="E92" s="17"/>
      <c r="F92" s="17"/>
      <c r="G92" s="17"/>
      <c r="H92" s="17"/>
      <c r="I92" s="17"/>
      <c r="J92" s="17" t="s">
        <v>32</v>
      </c>
    </row>
    <row r="93" customFormat="false" ht="20.5" hidden="false" customHeight="true" outlineLevel="0" collapsed="false">
      <c r="B93" s="17" t="s">
        <v>139</v>
      </c>
      <c r="C93" s="11" t="s">
        <v>140</v>
      </c>
      <c r="D93" s="11"/>
      <c r="E93" s="11"/>
      <c r="F93" s="11"/>
      <c r="G93" s="11"/>
      <c r="H93" s="11"/>
      <c r="I93" s="11"/>
      <c r="J93" s="21" t="n">
        <f aca="false">J85</f>
        <v>0</v>
      </c>
    </row>
    <row r="94" customFormat="false" ht="20.5" hidden="false" customHeight="true" outlineLevel="0" collapsed="false">
      <c r="B94" s="17" t="s">
        <v>141</v>
      </c>
      <c r="C94" s="11" t="s">
        <v>142</v>
      </c>
      <c r="D94" s="11"/>
      <c r="E94" s="11"/>
      <c r="F94" s="11"/>
      <c r="G94" s="11"/>
      <c r="H94" s="11"/>
      <c r="I94" s="11"/>
      <c r="J94" s="21" t="n">
        <f aca="false">J89</f>
        <v>0</v>
      </c>
    </row>
    <row r="95" customFormat="false" ht="20.5" hidden="false" customHeight="true" outlineLevel="0" collapsed="false">
      <c r="B95" s="17" t="s">
        <v>143</v>
      </c>
      <c r="C95" s="17"/>
      <c r="D95" s="17"/>
      <c r="E95" s="17"/>
      <c r="F95" s="17"/>
      <c r="G95" s="17"/>
      <c r="H95" s="17"/>
      <c r="I95" s="17"/>
      <c r="J95" s="25" t="n">
        <f aca="false">SUM(J93:J94)</f>
        <v>0</v>
      </c>
    </row>
    <row r="96" customFormat="false" ht="20.5" hidden="false" customHeight="true" outlineLevel="0" collapsed="false">
      <c r="B96" s="43"/>
      <c r="C96" s="43"/>
      <c r="D96" s="43"/>
      <c r="E96" s="43"/>
      <c r="F96" s="43"/>
      <c r="G96" s="43"/>
      <c r="H96" s="43"/>
      <c r="I96" s="43"/>
      <c r="J96" s="43"/>
    </row>
    <row r="97" customFormat="false" ht="20.5" hidden="false" customHeight="true" outlineLevel="0" collapsed="false">
      <c r="B97" s="18" t="s">
        <v>144</v>
      </c>
      <c r="C97" s="18"/>
      <c r="D97" s="18"/>
      <c r="E97" s="18"/>
      <c r="F97" s="18"/>
      <c r="G97" s="18"/>
      <c r="H97" s="18"/>
      <c r="I97" s="18"/>
      <c r="J97" s="18"/>
    </row>
    <row r="98" customFormat="false" ht="20.5" hidden="false" customHeight="true" outlineLevel="0" collapsed="false">
      <c r="B98" s="17" t="n">
        <v>5</v>
      </c>
      <c r="C98" s="17" t="s">
        <v>145</v>
      </c>
      <c r="D98" s="17"/>
      <c r="E98" s="17"/>
      <c r="F98" s="17"/>
      <c r="G98" s="17"/>
      <c r="H98" s="17"/>
      <c r="I98" s="17"/>
      <c r="J98" s="17" t="s">
        <v>32</v>
      </c>
      <c r="L98" s="19" t="s">
        <v>33</v>
      </c>
      <c r="M98" s="19" t="s">
        <v>34</v>
      </c>
    </row>
    <row r="99" customFormat="false" ht="20.5" hidden="false" customHeight="true" outlineLevel="0" collapsed="false">
      <c r="B99" s="17" t="s">
        <v>6</v>
      </c>
      <c r="C99" s="20" t="s">
        <v>146</v>
      </c>
      <c r="D99" s="20"/>
      <c r="E99" s="20"/>
      <c r="F99" s="20"/>
      <c r="G99" s="20"/>
      <c r="H99" s="20"/>
      <c r="I99" s="29" t="n">
        <v>0.0145</v>
      </c>
      <c r="J99" s="51" t="n">
        <v>0</v>
      </c>
      <c r="L99" s="42" t="s">
        <v>147</v>
      </c>
      <c r="M99" s="22"/>
    </row>
    <row r="100" customFormat="false" ht="20.5" hidden="false" customHeight="true" outlineLevel="0" collapsed="false">
      <c r="B100" s="17" t="s">
        <v>8</v>
      </c>
      <c r="C100" s="20" t="s">
        <v>148</v>
      </c>
      <c r="D100" s="20"/>
      <c r="E100" s="20"/>
      <c r="F100" s="20"/>
      <c r="G100" s="20"/>
      <c r="H100" s="20"/>
      <c r="I100" s="29" t="n">
        <v>0.12</v>
      </c>
      <c r="J100" s="51" t="n">
        <v>0</v>
      </c>
      <c r="L100" s="42" t="s">
        <v>147</v>
      </c>
      <c r="M100" s="22"/>
    </row>
    <row r="101" customFormat="false" ht="20.5" hidden="false" customHeight="true" outlineLevel="0" collapsed="false">
      <c r="B101" s="52" t="s">
        <v>11</v>
      </c>
      <c r="C101" s="20" t="s">
        <v>149</v>
      </c>
      <c r="D101" s="20"/>
      <c r="E101" s="20"/>
      <c r="F101" s="20"/>
      <c r="G101" s="20"/>
      <c r="H101" s="20"/>
      <c r="I101" s="10" t="s">
        <v>76</v>
      </c>
      <c r="J101" s="51" t="n">
        <v>0</v>
      </c>
    </row>
    <row r="102" customFormat="false" ht="20.5" hidden="false" customHeight="true" outlineLevel="0" collapsed="false">
      <c r="B102" s="52" t="s">
        <v>13</v>
      </c>
      <c r="C102" s="20" t="s">
        <v>150</v>
      </c>
      <c r="D102" s="20"/>
      <c r="E102" s="20"/>
      <c r="F102" s="20"/>
      <c r="G102" s="20"/>
      <c r="H102" s="20"/>
      <c r="I102" s="10" t="s">
        <v>76</v>
      </c>
      <c r="J102" s="51" t="n">
        <v>0</v>
      </c>
    </row>
    <row r="103" customFormat="false" ht="20.5" hidden="false" customHeight="true" outlineLevel="0" collapsed="false">
      <c r="B103" s="17" t="s">
        <v>151</v>
      </c>
      <c r="C103" s="17"/>
      <c r="D103" s="17"/>
      <c r="E103" s="17"/>
      <c r="F103" s="17"/>
      <c r="G103" s="17"/>
      <c r="H103" s="17"/>
      <c r="I103" s="33" t="s">
        <v>76</v>
      </c>
      <c r="J103" s="53" t="n">
        <f aca="false">SUM(J99:J102)</f>
        <v>0</v>
      </c>
    </row>
    <row r="104" customFormat="false" ht="20.5" hidden="false" customHeight="true" outlineLevel="0" collapsed="false">
      <c r="B104" s="43"/>
      <c r="C104" s="43"/>
      <c r="D104" s="43"/>
      <c r="E104" s="43"/>
      <c r="F104" s="43"/>
      <c r="G104" s="43"/>
      <c r="H104" s="43"/>
      <c r="I104" s="43"/>
      <c r="J104" s="43"/>
    </row>
    <row r="105" customFormat="false" ht="20.5" hidden="false" customHeight="true" outlineLevel="0" collapsed="false">
      <c r="B105" s="18" t="s">
        <v>152</v>
      </c>
      <c r="C105" s="18"/>
      <c r="D105" s="18"/>
      <c r="E105" s="18"/>
      <c r="F105" s="18"/>
      <c r="G105" s="18"/>
      <c r="H105" s="18"/>
      <c r="I105" s="18"/>
      <c r="J105" s="18"/>
    </row>
    <row r="106" customFormat="false" ht="20.5" hidden="false" customHeight="true" outlineLevel="0" collapsed="false">
      <c r="B106" s="17" t="n">
        <v>6</v>
      </c>
      <c r="C106" s="17" t="s">
        <v>153</v>
      </c>
      <c r="D106" s="17"/>
      <c r="E106" s="17"/>
      <c r="F106" s="17"/>
      <c r="G106" s="17"/>
      <c r="H106" s="17"/>
      <c r="I106" s="17" t="s">
        <v>31</v>
      </c>
      <c r="J106" s="17" t="s">
        <v>32</v>
      </c>
      <c r="L106" s="19" t="s">
        <v>33</v>
      </c>
      <c r="M106" s="19" t="s">
        <v>34</v>
      </c>
    </row>
    <row r="107" customFormat="false" ht="20.5" hidden="false" customHeight="true" outlineLevel="0" collapsed="false">
      <c r="B107" s="17" t="s">
        <v>6</v>
      </c>
      <c r="C107" s="11" t="s">
        <v>154</v>
      </c>
      <c r="D107" s="11"/>
      <c r="E107" s="11"/>
      <c r="F107" s="11"/>
      <c r="G107" s="11"/>
      <c r="H107" s="11"/>
      <c r="I107" s="29" t="n">
        <v>0.03</v>
      </c>
      <c r="J107" s="51" t="n">
        <f aca="false">TRUNC(((J131)*I107),2)</f>
        <v>0</v>
      </c>
      <c r="L107" s="42"/>
      <c r="M107" s="42" t="s">
        <v>155</v>
      </c>
    </row>
    <row r="108" customFormat="false" ht="20.5" hidden="false" customHeight="true" outlineLevel="0" collapsed="false">
      <c r="B108" s="17" t="s">
        <v>8</v>
      </c>
      <c r="C108" s="11" t="s">
        <v>156</v>
      </c>
      <c r="D108" s="11"/>
      <c r="E108" s="11"/>
      <c r="F108" s="11"/>
      <c r="G108" s="11"/>
      <c r="H108" s="11"/>
      <c r="I108" s="29" t="n">
        <v>0.06</v>
      </c>
      <c r="J108" s="51" t="n">
        <f aca="false">TRUNC(((J131+J107)*I108),2)</f>
        <v>0</v>
      </c>
      <c r="L108" s="42"/>
      <c r="M108" s="42" t="s">
        <v>157</v>
      </c>
    </row>
    <row r="109" customFormat="false" ht="20.5" hidden="false" customHeight="true" outlineLevel="0" collapsed="false">
      <c r="B109" s="17" t="s">
        <v>11</v>
      </c>
      <c r="C109" s="54" t="s">
        <v>158</v>
      </c>
      <c r="D109" s="54"/>
      <c r="E109" s="54"/>
      <c r="F109" s="54"/>
      <c r="G109" s="54"/>
      <c r="H109" s="54"/>
      <c r="I109" s="24"/>
      <c r="J109" s="55"/>
      <c r="L109" s="56"/>
      <c r="M109" s="56"/>
    </row>
    <row r="110" customFormat="false" ht="20.5" hidden="false" customHeight="true" outlineLevel="0" collapsed="false">
      <c r="B110" s="17" t="s">
        <v>159</v>
      </c>
      <c r="C110" s="11" t="s">
        <v>160</v>
      </c>
      <c r="D110" s="11"/>
      <c r="E110" s="11"/>
      <c r="F110" s="11"/>
      <c r="G110" s="11"/>
      <c r="H110" s="11"/>
      <c r="I110" s="24" t="n">
        <v>0.0165</v>
      </c>
      <c r="J110" s="51" t="n">
        <f aca="false">TRUNC(I110*((J131+J107+J108)/(1-I115)),2)</f>
        <v>0</v>
      </c>
      <c r="L110" s="42"/>
      <c r="M110" s="42" t="s">
        <v>161</v>
      </c>
    </row>
    <row r="111" customFormat="false" ht="20.5" hidden="false" customHeight="true" outlineLevel="0" collapsed="false">
      <c r="B111" s="17" t="s">
        <v>162</v>
      </c>
      <c r="C111" s="11" t="s">
        <v>163</v>
      </c>
      <c r="D111" s="11"/>
      <c r="E111" s="11"/>
      <c r="F111" s="11"/>
      <c r="G111" s="11"/>
      <c r="H111" s="11"/>
      <c r="I111" s="24" t="n">
        <v>0.076</v>
      </c>
      <c r="J111" s="51" t="n">
        <f aca="false">TRUNC(I111*(J131+J107+J108)/(1-I115),2)</f>
        <v>0</v>
      </c>
      <c r="L111" s="42"/>
      <c r="M111" s="42" t="s">
        <v>164</v>
      </c>
    </row>
    <row r="112" customFormat="false" ht="20.5" hidden="false" customHeight="true" outlineLevel="0" collapsed="false">
      <c r="B112" s="17" t="s">
        <v>165</v>
      </c>
      <c r="C112" s="11" t="s">
        <v>166</v>
      </c>
      <c r="D112" s="11"/>
      <c r="E112" s="11"/>
      <c r="F112" s="11"/>
      <c r="G112" s="11"/>
      <c r="H112" s="11"/>
      <c r="I112" s="24" t="n">
        <v>0.05</v>
      </c>
      <c r="J112" s="51" t="n">
        <f aca="false">TRUNC(I112*(J131+J107+J108)/(1-I115),2)</f>
        <v>0</v>
      </c>
      <c r="L112" s="57"/>
      <c r="M112" s="57" t="s">
        <v>167</v>
      </c>
    </row>
    <row r="113" customFormat="false" ht="20.5" hidden="false" customHeight="true" outlineLevel="0" collapsed="false">
      <c r="B113" s="17" t="s">
        <v>168</v>
      </c>
      <c r="C113" s="17"/>
      <c r="D113" s="17"/>
      <c r="E113" s="17"/>
      <c r="F113" s="17"/>
      <c r="G113" s="17"/>
      <c r="H113" s="17"/>
      <c r="I113" s="24" t="n">
        <f aca="false">SUM(I107:I112)</f>
        <v>0.2325</v>
      </c>
      <c r="J113" s="53" t="n">
        <f aca="false">SUM(J107:J112)</f>
        <v>0</v>
      </c>
    </row>
    <row r="114" customFormat="false" ht="17.35" hidden="false" customHeight="false" outlineLevel="0" collapsed="false">
      <c r="B114" s="14"/>
      <c r="C114" s="58"/>
      <c r="D114" s="58"/>
      <c r="E114" s="58"/>
      <c r="F114" s="58"/>
      <c r="G114" s="58"/>
      <c r="H114" s="58"/>
      <c r="I114" s="58"/>
      <c r="J114" s="58"/>
      <c r="L114" s="56"/>
      <c r="M114" s="56"/>
    </row>
    <row r="115" customFormat="false" ht="17.35" hidden="false" customHeight="false" outlineLevel="0" collapsed="false">
      <c r="B115" s="59" t="s">
        <v>169</v>
      </c>
      <c r="C115" s="60" t="s">
        <v>170</v>
      </c>
      <c r="D115" s="60"/>
      <c r="E115" s="60"/>
      <c r="F115" s="60"/>
      <c r="G115" s="60"/>
      <c r="H115" s="60"/>
      <c r="I115" s="61" t="n">
        <f aca="false">I110+I111+I112</f>
        <v>0.1425</v>
      </c>
      <c r="J115" s="62"/>
    </row>
    <row r="116" customFormat="false" ht="17.35" hidden="false" customHeight="false" outlineLevel="0" collapsed="false">
      <c r="B116" s="63"/>
      <c r="C116" s="64" t="n">
        <v>100</v>
      </c>
      <c r="D116" s="64"/>
      <c r="E116" s="64"/>
      <c r="F116" s="64"/>
      <c r="G116" s="64"/>
      <c r="H116" s="64"/>
      <c r="I116" s="65"/>
      <c r="J116" s="66"/>
    </row>
    <row r="117" customFormat="false" ht="17.35" hidden="false" customHeight="false" outlineLevel="0" collapsed="false">
      <c r="B117" s="67"/>
      <c r="C117" s="68"/>
      <c r="D117" s="68"/>
      <c r="E117" s="68"/>
      <c r="F117" s="68"/>
      <c r="G117" s="68"/>
      <c r="H117" s="68"/>
      <c r="I117" s="65"/>
      <c r="J117" s="66"/>
    </row>
    <row r="118" customFormat="false" ht="17.35" hidden="false" customHeight="false" outlineLevel="0" collapsed="false">
      <c r="B118" s="63" t="s">
        <v>171</v>
      </c>
      <c r="C118" s="64" t="s">
        <v>172</v>
      </c>
      <c r="D118" s="64"/>
      <c r="E118" s="64"/>
      <c r="F118" s="64"/>
      <c r="G118" s="64"/>
      <c r="H118" s="64"/>
      <c r="I118" s="65"/>
      <c r="J118" s="66" t="n">
        <f aca="false">J33+J66+J75+J95+J103+J107+J108</f>
        <v>0</v>
      </c>
    </row>
    <row r="119" customFormat="false" ht="17.35" hidden="false" customHeight="false" outlineLevel="0" collapsed="false">
      <c r="B119" s="63"/>
      <c r="C119" s="68"/>
      <c r="D119" s="68"/>
      <c r="E119" s="68"/>
      <c r="F119" s="68"/>
      <c r="G119" s="68"/>
      <c r="H119" s="68"/>
      <c r="I119" s="65"/>
      <c r="J119" s="66"/>
    </row>
    <row r="120" customFormat="false" ht="17.35" hidden="false" customHeight="false" outlineLevel="0" collapsed="false">
      <c r="B120" s="63" t="s">
        <v>173</v>
      </c>
      <c r="C120" s="64" t="s">
        <v>174</v>
      </c>
      <c r="D120" s="64"/>
      <c r="E120" s="64"/>
      <c r="F120" s="64"/>
      <c r="G120" s="64"/>
      <c r="H120" s="64"/>
      <c r="I120" s="65"/>
      <c r="J120" s="66" t="n">
        <f aca="false">TRUNC(J118/(1-I115),2)</f>
        <v>0</v>
      </c>
    </row>
    <row r="121" customFormat="false" ht="17.35" hidden="false" customHeight="false" outlineLevel="0" collapsed="false">
      <c r="B121" s="63"/>
      <c r="C121" s="68"/>
      <c r="D121" s="68"/>
      <c r="E121" s="68"/>
      <c r="F121" s="68"/>
      <c r="G121" s="68"/>
      <c r="H121" s="68"/>
      <c r="I121" s="65"/>
      <c r="J121" s="66"/>
    </row>
    <row r="122" customFormat="false" ht="17.35" hidden="false" customHeight="false" outlineLevel="0" collapsed="false">
      <c r="B122" s="69"/>
      <c r="C122" s="70" t="s">
        <v>175</v>
      </c>
      <c r="D122" s="70"/>
      <c r="E122" s="70"/>
      <c r="F122" s="70"/>
      <c r="G122" s="70"/>
      <c r="H122" s="70"/>
      <c r="I122" s="71"/>
      <c r="J122" s="72" t="n">
        <f aca="false">J120-J118</f>
        <v>0</v>
      </c>
    </row>
    <row r="123" customFormat="false" ht="17.35" hidden="false" customHeight="false" outlineLevel="0" collapsed="false">
      <c r="B123" s="14"/>
      <c r="C123" s="14"/>
      <c r="D123" s="14"/>
      <c r="E123" s="14"/>
      <c r="F123" s="14"/>
      <c r="G123" s="14"/>
      <c r="H123" s="14"/>
      <c r="I123" s="14"/>
      <c r="J123" s="27"/>
    </row>
    <row r="124" customFormat="false" ht="17.35" hidden="false" customHeight="false" outlineLevel="0" collapsed="false">
      <c r="B124" s="9" t="s">
        <v>176</v>
      </c>
      <c r="C124" s="9"/>
      <c r="D124" s="9"/>
      <c r="E124" s="9"/>
      <c r="F124" s="9"/>
      <c r="G124" s="9"/>
      <c r="H124" s="9"/>
      <c r="I124" s="9"/>
      <c r="J124" s="9"/>
    </row>
    <row r="125" customFormat="false" ht="17.35" hidden="false" customHeight="false" outlineLevel="0" collapsed="false">
      <c r="B125" s="17" t="s">
        <v>177</v>
      </c>
      <c r="C125" s="17"/>
      <c r="D125" s="17"/>
      <c r="E125" s="17"/>
      <c r="F125" s="17"/>
      <c r="G125" s="17"/>
      <c r="H125" s="17"/>
      <c r="I125" s="17"/>
      <c r="J125" s="17" t="s">
        <v>32</v>
      </c>
    </row>
    <row r="126" customFormat="false" ht="17.35" hidden="false" customHeight="false" outlineLevel="0" collapsed="false">
      <c r="B126" s="10" t="s">
        <v>6</v>
      </c>
      <c r="C126" s="11" t="s">
        <v>29</v>
      </c>
      <c r="D126" s="11"/>
      <c r="E126" s="11"/>
      <c r="F126" s="11"/>
      <c r="G126" s="11"/>
      <c r="H126" s="11"/>
      <c r="I126" s="11"/>
      <c r="J126" s="51" t="n">
        <f aca="false">J33</f>
        <v>0</v>
      </c>
    </row>
    <row r="127" customFormat="false" ht="17.35" hidden="false" customHeight="false" outlineLevel="0" collapsed="false">
      <c r="B127" s="10" t="s">
        <v>8</v>
      </c>
      <c r="C127" s="11" t="s">
        <v>46</v>
      </c>
      <c r="D127" s="11"/>
      <c r="E127" s="11"/>
      <c r="F127" s="11"/>
      <c r="G127" s="11"/>
      <c r="H127" s="11"/>
      <c r="I127" s="11"/>
      <c r="J127" s="51" t="n">
        <f aca="false">J66</f>
        <v>0</v>
      </c>
    </row>
    <row r="128" customFormat="false" ht="17.35" hidden="false" customHeight="false" outlineLevel="0" collapsed="false">
      <c r="B128" s="10" t="s">
        <v>11</v>
      </c>
      <c r="C128" s="11" t="s">
        <v>98</v>
      </c>
      <c r="D128" s="11"/>
      <c r="E128" s="11"/>
      <c r="F128" s="11"/>
      <c r="G128" s="11"/>
      <c r="H128" s="11"/>
      <c r="I128" s="11"/>
      <c r="J128" s="51" t="n">
        <f aca="false">J75</f>
        <v>0</v>
      </c>
    </row>
    <row r="129" customFormat="false" ht="17.35" hidden="false" customHeight="false" outlineLevel="0" collapsed="false">
      <c r="B129" s="10" t="s">
        <v>13</v>
      </c>
      <c r="C129" s="11" t="s">
        <v>115</v>
      </c>
      <c r="D129" s="11"/>
      <c r="E129" s="11"/>
      <c r="F129" s="11"/>
      <c r="G129" s="11"/>
      <c r="H129" s="11"/>
      <c r="I129" s="11"/>
      <c r="J129" s="51" t="n">
        <f aca="false">J95</f>
        <v>0</v>
      </c>
    </row>
    <row r="130" customFormat="false" ht="17.35" hidden="false" customHeight="false" outlineLevel="0" collapsed="false">
      <c r="B130" s="10" t="s">
        <v>40</v>
      </c>
      <c r="C130" s="11" t="s">
        <v>144</v>
      </c>
      <c r="D130" s="11"/>
      <c r="E130" s="11"/>
      <c r="F130" s="11"/>
      <c r="G130" s="11"/>
      <c r="H130" s="11"/>
      <c r="I130" s="11"/>
      <c r="J130" s="51" t="n">
        <f aca="false">J103</f>
        <v>0</v>
      </c>
    </row>
    <row r="131" customFormat="false" ht="17.35" hidden="false" customHeight="false" outlineLevel="0" collapsed="false">
      <c r="B131" s="17"/>
      <c r="C131" s="17" t="s">
        <v>178</v>
      </c>
      <c r="D131" s="17"/>
      <c r="E131" s="17"/>
      <c r="F131" s="17"/>
      <c r="G131" s="17"/>
      <c r="H131" s="17"/>
      <c r="I131" s="17"/>
      <c r="J131" s="53" t="n">
        <f aca="false">SUM(J126:J130)</f>
        <v>0</v>
      </c>
    </row>
    <row r="132" customFormat="false" ht="17.35" hidden="false" customHeight="false" outlineLevel="0" collapsed="false">
      <c r="B132" s="10" t="s">
        <v>42</v>
      </c>
      <c r="C132" s="11" t="s">
        <v>152</v>
      </c>
      <c r="D132" s="11"/>
      <c r="E132" s="11"/>
      <c r="F132" s="11"/>
      <c r="G132" s="11"/>
      <c r="H132" s="11"/>
      <c r="I132" s="11"/>
      <c r="J132" s="51" t="n">
        <f aca="false">J113</f>
        <v>0</v>
      </c>
    </row>
    <row r="133" customFormat="false" ht="17.35" hidden="false" customHeight="false" outlineLevel="0" collapsed="false">
      <c r="B133" s="17" t="s">
        <v>179</v>
      </c>
      <c r="C133" s="17"/>
      <c r="D133" s="17"/>
      <c r="E133" s="17"/>
      <c r="F133" s="17"/>
      <c r="G133" s="17"/>
      <c r="H133" s="17"/>
      <c r="I133" s="17"/>
      <c r="J133" s="73" t="n">
        <f aca="false">TRUNC(J131+J132,2)</f>
        <v>0</v>
      </c>
    </row>
    <row r="134" customFormat="false" ht="17.35" hidden="false" customHeight="false" outlineLevel="0" collapsed="false">
      <c r="B134" s="17" t="s">
        <v>180</v>
      </c>
      <c r="C134" s="17"/>
      <c r="D134" s="17"/>
      <c r="E134" s="17"/>
      <c r="F134" s="17"/>
      <c r="G134" s="17"/>
      <c r="H134" s="17"/>
      <c r="I134" s="17"/>
      <c r="J134" s="73" t="n">
        <f aca="false">(J133*12)</f>
        <v>0</v>
      </c>
    </row>
    <row r="135" customFormat="false" ht="17.35" hidden="false" customHeight="false" outlineLevel="0" collapsed="false">
      <c r="B135" s="17" t="s">
        <v>181</v>
      </c>
      <c r="C135" s="17"/>
      <c r="D135" s="17"/>
      <c r="E135" s="17"/>
      <c r="F135" s="17"/>
      <c r="G135" s="17"/>
      <c r="H135" s="17"/>
      <c r="I135" s="17"/>
      <c r="J135" s="73" t="n">
        <f aca="false">SUM(J134*12)</f>
        <v>0</v>
      </c>
    </row>
    <row r="136" customFormat="false" ht="17.35" hidden="false" customHeight="false" outlineLevel="0" collapsed="false">
      <c r="B136" s="17" t="s">
        <v>182</v>
      </c>
      <c r="C136" s="17"/>
      <c r="D136" s="17"/>
      <c r="E136" s="17"/>
      <c r="F136" s="17"/>
      <c r="G136" s="17"/>
      <c r="H136" s="17"/>
      <c r="I136" s="17"/>
      <c r="J136" s="73" t="n">
        <f aca="false">SUM(J135*3)</f>
        <v>0</v>
      </c>
    </row>
    <row r="137" customFormat="false" ht="17.35" hidden="false" customHeight="false" outlineLevel="0" collapsed="false">
      <c r="B137" s="74"/>
      <c r="C137" s="74"/>
      <c r="D137" s="74"/>
      <c r="E137" s="74"/>
      <c r="F137" s="74"/>
      <c r="G137" s="74"/>
      <c r="H137" s="74"/>
      <c r="I137" s="74"/>
      <c r="J137" s="75"/>
    </row>
    <row r="138" customFormat="false" ht="17.35" hidden="false" customHeight="false" outlineLevel="0" collapsed="false">
      <c r="B138" s="74"/>
      <c r="C138" s="74"/>
      <c r="D138" s="74"/>
      <c r="E138" s="74"/>
      <c r="F138" s="74"/>
      <c r="G138" s="74"/>
      <c r="H138" s="74"/>
      <c r="I138" s="74"/>
      <c r="J138" s="74"/>
    </row>
    <row r="139" customFormat="false" ht="17.35" hidden="false" customHeight="false" outlineLevel="0" collapsed="false">
      <c r="B139" s="76"/>
      <c r="C139" s="77"/>
      <c r="D139" s="74"/>
      <c r="E139" s="74"/>
      <c r="F139" s="74"/>
      <c r="G139" s="74"/>
      <c r="H139" s="74"/>
      <c r="I139" s="74"/>
      <c r="J139" s="74"/>
    </row>
    <row r="140" customFormat="false" ht="17.35" hidden="false" customHeight="false" outlineLevel="0" collapsed="false">
      <c r="B140" s="78"/>
      <c r="C140" s="78"/>
      <c r="D140" s="79"/>
    </row>
    <row r="141" customFormat="false" ht="17.35" hidden="false" customHeight="false" outlineLevel="0" collapsed="false">
      <c r="B141" s="80"/>
      <c r="C141" s="74"/>
      <c r="D141" s="74"/>
    </row>
    <row r="142" customFormat="false" ht="17.35" hidden="false" customHeight="false" outlineLevel="0" collapsed="false">
      <c r="B142" s="80"/>
      <c r="C142" s="74"/>
      <c r="D142" s="74"/>
    </row>
  </sheetData>
  <mergeCells count="142">
    <mergeCell ref="B1:J1"/>
    <mergeCell ref="B2:J2"/>
    <mergeCell ref="B3:J3"/>
    <mergeCell ref="B4:J4"/>
    <mergeCell ref="B5:J5"/>
    <mergeCell ref="B6:J6"/>
    <mergeCell ref="B7:J7"/>
    <mergeCell ref="B8:J8"/>
    <mergeCell ref="C9:H9"/>
    <mergeCell ref="I9:J9"/>
    <mergeCell ref="C10:H10"/>
    <mergeCell ref="I10:J10"/>
    <mergeCell ref="C11:H11"/>
    <mergeCell ref="I11:J11"/>
    <mergeCell ref="C12:H12"/>
    <mergeCell ref="I12:J12"/>
    <mergeCell ref="B14:J14"/>
    <mergeCell ref="B15:C15"/>
    <mergeCell ref="D15:E15"/>
    <mergeCell ref="F15:J15"/>
    <mergeCell ref="B16:C16"/>
    <mergeCell ref="D16:E16"/>
    <mergeCell ref="F16:J16"/>
    <mergeCell ref="B18:J18"/>
    <mergeCell ref="C19:H19"/>
    <mergeCell ref="I19:J19"/>
    <mergeCell ref="C20:H20"/>
    <mergeCell ref="I20:J20"/>
    <mergeCell ref="C21:H21"/>
    <mergeCell ref="I21:J21"/>
    <mergeCell ref="C22:H22"/>
    <mergeCell ref="I22:J22"/>
    <mergeCell ref="C23:H23"/>
    <mergeCell ref="I23:J23"/>
    <mergeCell ref="B24:J24"/>
    <mergeCell ref="B25:J25"/>
    <mergeCell ref="C26:H26"/>
    <mergeCell ref="C27:H27"/>
    <mergeCell ref="C28:H28"/>
    <mergeCell ref="C29:H29"/>
    <mergeCell ref="C30:H30"/>
    <mergeCell ref="C31:H31"/>
    <mergeCell ref="C32:H32"/>
    <mergeCell ref="B33:I33"/>
    <mergeCell ref="B35:J35"/>
    <mergeCell ref="B36:H36"/>
    <mergeCell ref="C37:H37"/>
    <mergeCell ref="C38:H38"/>
    <mergeCell ref="B39:H39"/>
    <mergeCell ref="B40:J40"/>
    <mergeCell ref="B41:H41"/>
    <mergeCell ref="C42:H42"/>
    <mergeCell ref="C43:H43"/>
    <mergeCell ref="C44:H44"/>
    <mergeCell ref="C45:H45"/>
    <mergeCell ref="C46:H46"/>
    <mergeCell ref="C47:H47"/>
    <mergeCell ref="C48:H48"/>
    <mergeCell ref="C49:H49"/>
    <mergeCell ref="B50:H50"/>
    <mergeCell ref="B51:J51"/>
    <mergeCell ref="B52:H52"/>
    <mergeCell ref="C53:H53"/>
    <mergeCell ref="C54:H54"/>
    <mergeCell ref="C55:H55"/>
    <mergeCell ref="C56:H56"/>
    <mergeCell ref="C57:H57"/>
    <mergeCell ref="C58:H58"/>
    <mergeCell ref="B59:I59"/>
    <mergeCell ref="B60:J60"/>
    <mergeCell ref="B61:J61"/>
    <mergeCell ref="B62:I62"/>
    <mergeCell ref="C63:I63"/>
    <mergeCell ref="C64:I64"/>
    <mergeCell ref="C65:I65"/>
    <mergeCell ref="B66:I66"/>
    <mergeCell ref="B67:J67"/>
    <mergeCell ref="B68:J68"/>
    <mergeCell ref="C69:H69"/>
    <mergeCell ref="C70:H70"/>
    <mergeCell ref="C71:H71"/>
    <mergeCell ref="C72:H72"/>
    <mergeCell ref="C73:H73"/>
    <mergeCell ref="C74:H74"/>
    <mergeCell ref="B75:H75"/>
    <mergeCell ref="B76:J76"/>
    <mergeCell ref="B77:J77"/>
    <mergeCell ref="B78:H78"/>
    <mergeCell ref="C79:H79"/>
    <mergeCell ref="C80:H80"/>
    <mergeCell ref="C81:H81"/>
    <mergeCell ref="C82:H82"/>
    <mergeCell ref="C83:H83"/>
    <mergeCell ref="C84:H84"/>
    <mergeCell ref="B85:H85"/>
    <mergeCell ref="B86:J86"/>
    <mergeCell ref="B87:H87"/>
    <mergeCell ref="C88:H88"/>
    <mergeCell ref="B89:H89"/>
    <mergeCell ref="B90:J90"/>
    <mergeCell ref="B91:J91"/>
    <mergeCell ref="B92:I92"/>
    <mergeCell ref="C93:I93"/>
    <mergeCell ref="C94:I94"/>
    <mergeCell ref="B95:I95"/>
    <mergeCell ref="B96:J96"/>
    <mergeCell ref="B97:J97"/>
    <mergeCell ref="C98:H98"/>
    <mergeCell ref="C99:H99"/>
    <mergeCell ref="C100:H100"/>
    <mergeCell ref="C101:H101"/>
    <mergeCell ref="C102:H102"/>
    <mergeCell ref="B103:H103"/>
    <mergeCell ref="B104:J104"/>
    <mergeCell ref="B105:J105"/>
    <mergeCell ref="C106:H106"/>
    <mergeCell ref="C107:H107"/>
    <mergeCell ref="C108:H108"/>
    <mergeCell ref="C109:H109"/>
    <mergeCell ref="C110:H110"/>
    <mergeCell ref="C111:H111"/>
    <mergeCell ref="C112:H112"/>
    <mergeCell ref="B113:H113"/>
    <mergeCell ref="C114:J114"/>
    <mergeCell ref="C115:H115"/>
    <mergeCell ref="C116:H116"/>
    <mergeCell ref="C118:H118"/>
    <mergeCell ref="C120:H120"/>
    <mergeCell ref="C122:H122"/>
    <mergeCell ref="B124:J124"/>
    <mergeCell ref="B125:I125"/>
    <mergeCell ref="C126:I126"/>
    <mergeCell ref="C127:I127"/>
    <mergeCell ref="C128:I128"/>
    <mergeCell ref="C129:I129"/>
    <mergeCell ref="C130:I130"/>
    <mergeCell ref="C131:I131"/>
    <mergeCell ref="C132:I132"/>
    <mergeCell ref="B133:I133"/>
    <mergeCell ref="B134:I134"/>
    <mergeCell ref="B135:I135"/>
    <mergeCell ref="B136:I136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M142"/>
  <sheetViews>
    <sheetView showFormulas="false" showGridLines="false" showRowColHeaders="true" showZeros="true" rightToLeft="false" tabSelected="false" showOutlineSymbols="true" defaultGridColor="true" view="normal" topLeftCell="A91" colorId="64" zoomScale="80" zoomScaleNormal="80" zoomScalePageLayoutView="100" workbookViewId="0">
      <selection pane="topLeft" activeCell="J33" activeCellId="0" sqref="J33"/>
    </sheetView>
  </sheetViews>
  <sheetFormatPr defaultColWidth="8.6796875" defaultRowHeight="17.35" zeroHeight="false" outlineLevelRow="0" outlineLevelCol="0"/>
  <cols>
    <col collapsed="false" customWidth="false" hidden="false" outlineLevel="0" max="1" min="1" style="1" width="8.68"/>
    <col collapsed="false" customWidth="true" hidden="false" outlineLevel="0" max="2" min="2" style="1" width="5.71"/>
    <col collapsed="false" customWidth="true" hidden="false" outlineLevel="0" max="3" min="3" style="1" width="25.73"/>
    <col collapsed="false" customWidth="true" hidden="false" outlineLevel="0" max="7" min="4" style="1" width="11.53"/>
    <col collapsed="false" customWidth="true" hidden="false" outlineLevel="0" max="8" min="8" style="1" width="49.37"/>
    <col collapsed="false" customWidth="true" hidden="false" outlineLevel="0" max="9" min="9" style="1" width="10.58"/>
    <col collapsed="false" customWidth="true" hidden="false" outlineLevel="0" max="10" min="10" style="1" width="21.01"/>
    <col collapsed="false" customWidth="true" hidden="false" outlineLevel="0" max="11" min="11" style="1" width="11.53"/>
    <col collapsed="false" customWidth="true" hidden="false" outlineLevel="0" max="12" min="12" style="2" width="30.05"/>
    <col collapsed="false" customWidth="true" hidden="false" outlineLevel="0" max="13" min="13" style="2" width="111.07"/>
    <col collapsed="false" customWidth="false" hidden="false" outlineLevel="0" max="14" min="14" style="1" width="8.68"/>
  </cols>
  <sheetData>
    <row r="1" customFormat="false" ht="17.35" hidden="false" customHeight="false" outlineLevel="0" collapsed="false">
      <c r="B1" s="3" t="s">
        <v>0</v>
      </c>
      <c r="C1" s="3"/>
      <c r="D1" s="3"/>
      <c r="E1" s="3"/>
      <c r="F1" s="3"/>
      <c r="G1" s="3"/>
      <c r="H1" s="3"/>
      <c r="I1" s="3"/>
      <c r="J1" s="3"/>
    </row>
    <row r="2" customFormat="false" ht="17.35" hidden="false" customHeight="false" outlineLevel="0" collapsed="false">
      <c r="B2" s="4" t="s">
        <v>1</v>
      </c>
      <c r="C2" s="4"/>
      <c r="D2" s="4"/>
      <c r="E2" s="4"/>
      <c r="F2" s="4"/>
      <c r="G2" s="4"/>
      <c r="H2" s="4"/>
      <c r="I2" s="4"/>
      <c r="J2" s="4"/>
    </row>
    <row r="3" customFormat="false" ht="17.35" hidden="false" customHeight="false" outlineLevel="0" collapsed="false">
      <c r="B3" s="4" t="s">
        <v>2</v>
      </c>
      <c r="C3" s="4"/>
      <c r="D3" s="4"/>
      <c r="E3" s="4"/>
      <c r="F3" s="4"/>
      <c r="G3" s="4"/>
      <c r="H3" s="4"/>
      <c r="I3" s="4"/>
      <c r="J3" s="4"/>
    </row>
    <row r="4" customFormat="false" ht="17.35" hidden="false" customHeight="false" outlineLevel="0" collapsed="false">
      <c r="B4" s="5" t="s">
        <v>3</v>
      </c>
      <c r="C4" s="5"/>
      <c r="D4" s="5"/>
      <c r="E4" s="5"/>
      <c r="F4" s="5"/>
      <c r="G4" s="5"/>
      <c r="H4" s="5"/>
      <c r="I4" s="5"/>
      <c r="J4" s="5"/>
    </row>
    <row r="5" customFormat="false" ht="17.35" hidden="false" customHeight="false" outlineLevel="0" collapsed="false">
      <c r="B5" s="6"/>
      <c r="C5" s="6"/>
      <c r="D5" s="6"/>
      <c r="E5" s="6"/>
      <c r="F5" s="6"/>
      <c r="G5" s="6"/>
      <c r="H5" s="6"/>
      <c r="I5" s="6"/>
      <c r="J5" s="6"/>
    </row>
    <row r="6" customFormat="false" ht="17.35" hidden="false" customHeight="false" outlineLevel="0" collapsed="false">
      <c r="B6" s="7" t="s">
        <v>183</v>
      </c>
      <c r="C6" s="7"/>
      <c r="D6" s="7"/>
      <c r="E6" s="7"/>
      <c r="F6" s="7"/>
      <c r="G6" s="7"/>
      <c r="H6" s="7"/>
      <c r="I6" s="7"/>
      <c r="J6" s="7"/>
    </row>
    <row r="7" customFormat="false" ht="17.35" hidden="false" customHeight="false" outlineLevel="0" collapsed="false">
      <c r="B7" s="8"/>
      <c r="C7" s="8"/>
      <c r="D7" s="8"/>
      <c r="E7" s="8"/>
      <c r="F7" s="8"/>
      <c r="G7" s="8"/>
      <c r="H7" s="8"/>
      <c r="I7" s="8"/>
      <c r="J7" s="8"/>
    </row>
    <row r="8" customFormat="false" ht="20.5" hidden="false" customHeight="true" outlineLevel="0" collapsed="false">
      <c r="B8" s="9" t="s">
        <v>5</v>
      </c>
      <c r="C8" s="9"/>
      <c r="D8" s="9"/>
      <c r="E8" s="9"/>
      <c r="F8" s="9"/>
      <c r="G8" s="9"/>
      <c r="H8" s="9"/>
      <c r="I8" s="9"/>
      <c r="J8" s="9"/>
    </row>
    <row r="9" customFormat="false" ht="20.5" hidden="false" customHeight="true" outlineLevel="0" collapsed="false">
      <c r="B9" s="10" t="s">
        <v>6</v>
      </c>
      <c r="C9" s="11" t="s">
        <v>7</v>
      </c>
      <c r="D9" s="11"/>
      <c r="E9" s="11"/>
      <c r="F9" s="11"/>
      <c r="G9" s="11"/>
      <c r="H9" s="11"/>
      <c r="I9" s="12"/>
      <c r="J9" s="12"/>
    </row>
    <row r="10" customFormat="false" ht="20.5" hidden="false" customHeight="true" outlineLevel="0" collapsed="false">
      <c r="B10" s="10" t="s">
        <v>8</v>
      </c>
      <c r="C10" s="11" t="s">
        <v>9</v>
      </c>
      <c r="D10" s="11"/>
      <c r="E10" s="11"/>
      <c r="F10" s="11"/>
      <c r="G10" s="11"/>
      <c r="H10" s="11"/>
      <c r="I10" s="10" t="s">
        <v>10</v>
      </c>
      <c r="J10" s="10"/>
    </row>
    <row r="11" customFormat="false" ht="20.5" hidden="false" customHeight="true" outlineLevel="0" collapsed="false">
      <c r="B11" s="10" t="s">
        <v>11</v>
      </c>
      <c r="C11" s="11" t="s">
        <v>12</v>
      </c>
      <c r="D11" s="11"/>
      <c r="E11" s="11"/>
      <c r="F11" s="11"/>
      <c r="G11" s="11"/>
      <c r="H11" s="11"/>
      <c r="I11" s="13" t="s">
        <v>1</v>
      </c>
      <c r="J11" s="13"/>
    </row>
    <row r="12" customFormat="false" ht="20.5" hidden="false" customHeight="true" outlineLevel="0" collapsed="false">
      <c r="B12" s="10" t="s">
        <v>13</v>
      </c>
      <c r="C12" s="11" t="s">
        <v>14</v>
      </c>
      <c r="D12" s="11"/>
      <c r="E12" s="11"/>
      <c r="F12" s="11"/>
      <c r="G12" s="11"/>
      <c r="H12" s="11"/>
      <c r="I12" s="10" t="n">
        <v>36</v>
      </c>
      <c r="J12" s="10"/>
    </row>
    <row r="13" customFormat="false" ht="20.5" hidden="false" customHeight="true" outlineLevel="0" collapsed="false">
      <c r="B13" s="14"/>
      <c r="C13" s="15"/>
      <c r="D13" s="15"/>
      <c r="E13" s="15"/>
      <c r="F13" s="15"/>
      <c r="G13" s="15"/>
      <c r="H13" s="15"/>
      <c r="I13" s="14"/>
      <c r="J13" s="14"/>
    </row>
    <row r="14" customFormat="false" ht="20.5" hidden="false" customHeight="true" outlineLevel="0" collapsed="false">
      <c r="B14" s="9" t="s">
        <v>15</v>
      </c>
      <c r="C14" s="9"/>
      <c r="D14" s="9"/>
      <c r="E14" s="9"/>
      <c r="F14" s="9"/>
      <c r="G14" s="9"/>
      <c r="H14" s="9"/>
      <c r="I14" s="9"/>
      <c r="J14" s="9"/>
    </row>
    <row r="15" customFormat="false" ht="20.5" hidden="false" customHeight="true" outlineLevel="0" collapsed="false">
      <c r="B15" s="10" t="s">
        <v>16</v>
      </c>
      <c r="C15" s="10"/>
      <c r="D15" s="10" t="s">
        <v>17</v>
      </c>
      <c r="E15" s="10"/>
      <c r="F15" s="10" t="s">
        <v>18</v>
      </c>
      <c r="G15" s="10"/>
      <c r="H15" s="10"/>
      <c r="I15" s="10"/>
      <c r="J15" s="10"/>
    </row>
    <row r="16" customFormat="false" ht="20.5" hidden="false" customHeight="true" outlineLevel="0" collapsed="false">
      <c r="B16" s="10" t="s">
        <v>19</v>
      </c>
      <c r="C16" s="10"/>
      <c r="D16" s="10" t="s">
        <v>20</v>
      </c>
      <c r="E16" s="10"/>
      <c r="F16" s="10" t="n">
        <v>2</v>
      </c>
      <c r="G16" s="10"/>
      <c r="H16" s="10"/>
      <c r="I16" s="10"/>
      <c r="J16" s="10"/>
    </row>
    <row r="17" customFormat="false" ht="20.5" hidden="false" customHeight="true" outlineLevel="0" collapsed="false">
      <c r="B17" s="14"/>
      <c r="C17" s="15"/>
      <c r="D17" s="15"/>
      <c r="E17" s="15"/>
      <c r="F17" s="15"/>
      <c r="G17" s="15"/>
      <c r="H17" s="15"/>
      <c r="I17" s="14"/>
      <c r="J17" s="14"/>
    </row>
    <row r="18" customFormat="false" ht="20.5" hidden="false" customHeight="true" outlineLevel="0" collapsed="false">
      <c r="B18" s="9" t="s">
        <v>21</v>
      </c>
      <c r="C18" s="9"/>
      <c r="D18" s="9"/>
      <c r="E18" s="9"/>
      <c r="F18" s="9"/>
      <c r="G18" s="9"/>
      <c r="H18" s="9"/>
      <c r="I18" s="9"/>
      <c r="J18" s="9"/>
    </row>
    <row r="19" customFormat="false" ht="20.5" hidden="false" customHeight="true" outlineLevel="0" collapsed="false">
      <c r="B19" s="10" t="n">
        <v>1</v>
      </c>
      <c r="C19" s="11" t="s">
        <v>22</v>
      </c>
      <c r="D19" s="11"/>
      <c r="E19" s="11"/>
      <c r="F19" s="11"/>
      <c r="G19" s="11"/>
      <c r="H19" s="11"/>
      <c r="I19" s="10" t="s">
        <v>23</v>
      </c>
      <c r="J19" s="10"/>
    </row>
    <row r="20" customFormat="false" ht="20.5" hidden="false" customHeight="true" outlineLevel="0" collapsed="false">
      <c r="B20" s="10" t="n">
        <v>2</v>
      </c>
      <c r="C20" s="11" t="s">
        <v>24</v>
      </c>
      <c r="D20" s="11"/>
      <c r="E20" s="11"/>
      <c r="F20" s="11"/>
      <c r="G20" s="11"/>
      <c r="H20" s="11"/>
      <c r="I20" s="10" t="s">
        <v>184</v>
      </c>
      <c r="J20" s="10"/>
    </row>
    <row r="21" customFormat="false" ht="20.5" hidden="false" customHeight="true" outlineLevel="0" collapsed="false">
      <c r="B21" s="10" t="n">
        <v>3</v>
      </c>
      <c r="C21" s="11" t="s">
        <v>26</v>
      </c>
      <c r="D21" s="11"/>
      <c r="E21" s="11"/>
      <c r="F21" s="11"/>
      <c r="G21" s="11"/>
      <c r="H21" s="11"/>
      <c r="I21" s="16" t="n">
        <v>0</v>
      </c>
      <c r="J21" s="16"/>
    </row>
    <row r="22" customFormat="false" ht="20.5" hidden="false" customHeight="true" outlineLevel="0" collapsed="false">
      <c r="B22" s="10" t="n">
        <v>4</v>
      </c>
      <c r="C22" s="11" t="s">
        <v>27</v>
      </c>
      <c r="D22" s="11"/>
      <c r="E22" s="11"/>
      <c r="F22" s="11"/>
      <c r="G22" s="11"/>
      <c r="H22" s="11"/>
      <c r="I22" s="17" t="s">
        <v>23</v>
      </c>
      <c r="J22" s="17"/>
    </row>
    <row r="23" customFormat="false" ht="20.5" hidden="false" customHeight="true" outlineLevel="0" collapsed="false">
      <c r="B23" s="10" t="n">
        <v>5</v>
      </c>
      <c r="C23" s="11" t="s">
        <v>28</v>
      </c>
      <c r="D23" s="11"/>
      <c r="E23" s="11"/>
      <c r="F23" s="11"/>
      <c r="G23" s="11"/>
      <c r="H23" s="11"/>
      <c r="I23" s="12" t="n">
        <v>45778</v>
      </c>
      <c r="J23" s="12"/>
    </row>
    <row r="24" customFormat="false" ht="20.5" hidden="false" customHeight="true" outlineLevel="0" collapsed="false">
      <c r="B24" s="6"/>
      <c r="C24" s="6"/>
      <c r="D24" s="6"/>
      <c r="E24" s="6"/>
      <c r="F24" s="6"/>
      <c r="G24" s="6"/>
      <c r="H24" s="6"/>
      <c r="I24" s="6"/>
      <c r="J24" s="6"/>
    </row>
    <row r="25" customFormat="false" ht="20.5" hidden="false" customHeight="true" outlineLevel="0" collapsed="false">
      <c r="B25" s="18" t="s">
        <v>29</v>
      </c>
      <c r="C25" s="18"/>
      <c r="D25" s="18"/>
      <c r="E25" s="18"/>
      <c r="F25" s="18"/>
      <c r="G25" s="18"/>
      <c r="H25" s="18"/>
      <c r="I25" s="18"/>
      <c r="J25" s="18"/>
    </row>
    <row r="26" customFormat="false" ht="20.5" hidden="false" customHeight="true" outlineLevel="0" collapsed="false">
      <c r="B26" s="17" t="n">
        <v>1</v>
      </c>
      <c r="C26" s="17" t="s">
        <v>30</v>
      </c>
      <c r="D26" s="17"/>
      <c r="E26" s="17"/>
      <c r="F26" s="17"/>
      <c r="G26" s="17"/>
      <c r="H26" s="17"/>
      <c r="I26" s="17" t="s">
        <v>31</v>
      </c>
      <c r="J26" s="17" t="s">
        <v>32</v>
      </c>
      <c r="L26" s="19" t="s">
        <v>33</v>
      </c>
      <c r="M26" s="19" t="s">
        <v>34</v>
      </c>
    </row>
    <row r="27" customFormat="false" ht="20.5" hidden="false" customHeight="true" outlineLevel="0" collapsed="false">
      <c r="B27" s="17" t="s">
        <v>6</v>
      </c>
      <c r="C27" s="11" t="s">
        <v>35</v>
      </c>
      <c r="D27" s="11"/>
      <c r="E27" s="11"/>
      <c r="F27" s="11"/>
      <c r="G27" s="11"/>
      <c r="H27" s="11"/>
      <c r="I27" s="20"/>
      <c r="J27" s="21" t="n">
        <v>0</v>
      </c>
      <c r="L27" s="22"/>
      <c r="M27" s="23" t="s">
        <v>36</v>
      </c>
    </row>
    <row r="28" customFormat="false" ht="20.5" hidden="false" customHeight="true" outlineLevel="0" collapsed="false">
      <c r="B28" s="17" t="s">
        <v>8</v>
      </c>
      <c r="C28" s="11" t="s">
        <v>37</v>
      </c>
      <c r="D28" s="11"/>
      <c r="E28" s="11"/>
      <c r="F28" s="11"/>
      <c r="G28" s="11"/>
      <c r="H28" s="11"/>
      <c r="I28" s="24"/>
      <c r="J28" s="21" t="n">
        <v>0</v>
      </c>
    </row>
    <row r="29" customFormat="false" ht="20.5" hidden="false" customHeight="true" outlineLevel="0" collapsed="false">
      <c r="B29" s="17" t="s">
        <v>11</v>
      </c>
      <c r="C29" s="11" t="s">
        <v>38</v>
      </c>
      <c r="D29" s="11"/>
      <c r="E29" s="11"/>
      <c r="F29" s="11"/>
      <c r="G29" s="11"/>
      <c r="H29" s="11"/>
      <c r="I29" s="24"/>
      <c r="J29" s="21" t="n">
        <v>0</v>
      </c>
    </row>
    <row r="30" customFormat="false" ht="20.5" hidden="false" customHeight="true" outlineLevel="0" collapsed="false">
      <c r="B30" s="17" t="s">
        <v>13</v>
      </c>
      <c r="C30" s="11" t="s">
        <v>39</v>
      </c>
      <c r="D30" s="11"/>
      <c r="E30" s="11"/>
      <c r="F30" s="11"/>
      <c r="G30" s="11"/>
      <c r="H30" s="11"/>
      <c r="I30" s="24"/>
      <c r="J30" s="21" t="n">
        <v>0</v>
      </c>
      <c r="K30" s="2"/>
    </row>
    <row r="31" customFormat="false" ht="20.5" hidden="false" customHeight="true" outlineLevel="0" collapsed="false">
      <c r="B31" s="17" t="s">
        <v>40</v>
      </c>
      <c r="C31" s="11" t="s">
        <v>185</v>
      </c>
      <c r="D31" s="11"/>
      <c r="E31" s="11"/>
      <c r="F31" s="11"/>
      <c r="G31" s="11"/>
      <c r="H31" s="11"/>
      <c r="I31" s="24"/>
      <c r="J31" s="21" t="n">
        <v>0</v>
      </c>
    </row>
    <row r="32" customFormat="false" ht="20.5" hidden="false" customHeight="true" outlineLevel="0" collapsed="false">
      <c r="B32" s="17" t="s">
        <v>42</v>
      </c>
      <c r="C32" s="11" t="s">
        <v>186</v>
      </c>
      <c r="D32" s="11"/>
      <c r="E32" s="11"/>
      <c r="F32" s="11"/>
      <c r="G32" s="11"/>
      <c r="H32" s="11"/>
      <c r="I32" s="24"/>
      <c r="J32" s="21" t="n">
        <v>0</v>
      </c>
      <c r="L32" s="22"/>
      <c r="M32" s="23" t="s">
        <v>44</v>
      </c>
    </row>
    <row r="33" customFormat="false" ht="20.5" hidden="false" customHeight="true" outlineLevel="0" collapsed="false">
      <c r="B33" s="17" t="s">
        <v>45</v>
      </c>
      <c r="C33" s="17"/>
      <c r="D33" s="17"/>
      <c r="E33" s="17"/>
      <c r="F33" s="17"/>
      <c r="G33" s="17"/>
      <c r="H33" s="17"/>
      <c r="I33" s="17"/>
      <c r="J33" s="25" t="n">
        <f aca="false">SUM(J27:J32)</f>
        <v>0</v>
      </c>
    </row>
    <row r="34" customFormat="false" ht="20.5" hidden="false" customHeight="true" outlineLevel="0" collapsed="false">
      <c r="B34" s="26"/>
      <c r="C34" s="26"/>
      <c r="D34" s="26"/>
      <c r="E34" s="26"/>
      <c r="F34" s="26"/>
      <c r="G34" s="26"/>
      <c r="H34" s="26"/>
      <c r="I34" s="26"/>
      <c r="J34" s="27"/>
    </row>
    <row r="35" customFormat="false" ht="20.5" hidden="false" customHeight="true" outlineLevel="0" collapsed="false">
      <c r="B35" s="18" t="s">
        <v>46</v>
      </c>
      <c r="C35" s="18"/>
      <c r="D35" s="18"/>
      <c r="E35" s="18"/>
      <c r="F35" s="18"/>
      <c r="G35" s="18"/>
      <c r="H35" s="18"/>
      <c r="I35" s="18"/>
      <c r="J35" s="18"/>
    </row>
    <row r="36" customFormat="false" ht="20.5" hidden="false" customHeight="true" outlineLevel="0" collapsed="false">
      <c r="B36" s="28" t="s">
        <v>47</v>
      </c>
      <c r="C36" s="28"/>
      <c r="D36" s="28"/>
      <c r="E36" s="28"/>
      <c r="F36" s="28"/>
      <c r="G36" s="28"/>
      <c r="H36" s="28"/>
      <c r="I36" s="28" t="s">
        <v>31</v>
      </c>
      <c r="J36" s="28" t="s">
        <v>32</v>
      </c>
      <c r="L36" s="19" t="s">
        <v>33</v>
      </c>
      <c r="M36" s="19" t="s">
        <v>34</v>
      </c>
    </row>
    <row r="37" customFormat="false" ht="20.5" hidden="false" customHeight="true" outlineLevel="0" collapsed="false">
      <c r="B37" s="17" t="s">
        <v>6</v>
      </c>
      <c r="C37" s="11" t="s">
        <v>48</v>
      </c>
      <c r="D37" s="11"/>
      <c r="E37" s="11"/>
      <c r="F37" s="11"/>
      <c r="G37" s="11"/>
      <c r="H37" s="11"/>
      <c r="I37" s="29" t="n">
        <v>0.083333</v>
      </c>
      <c r="J37" s="21" t="n">
        <f aca="false">TRUNC($J$33*I37,2)</f>
        <v>0</v>
      </c>
      <c r="K37" s="30"/>
      <c r="L37" s="22"/>
      <c r="M37" s="31" t="s">
        <v>49</v>
      </c>
    </row>
    <row r="38" customFormat="false" ht="20.5" hidden="false" customHeight="true" outlineLevel="0" collapsed="false">
      <c r="B38" s="17" t="s">
        <v>8</v>
      </c>
      <c r="C38" s="11" t="s">
        <v>50</v>
      </c>
      <c r="D38" s="11"/>
      <c r="E38" s="11"/>
      <c r="F38" s="11"/>
      <c r="G38" s="11"/>
      <c r="H38" s="11"/>
      <c r="I38" s="32" t="n">
        <v>0.121</v>
      </c>
      <c r="J38" s="21" t="n">
        <f aca="false">TRUNC($J$33*I38,2)</f>
        <v>0</v>
      </c>
      <c r="K38" s="30"/>
      <c r="L38" s="31" t="s">
        <v>51</v>
      </c>
      <c r="M38" s="31" t="s">
        <v>52</v>
      </c>
    </row>
    <row r="39" customFormat="false" ht="20.5" hidden="false" customHeight="true" outlineLevel="0" collapsed="false">
      <c r="B39" s="17" t="s">
        <v>53</v>
      </c>
      <c r="C39" s="17"/>
      <c r="D39" s="17"/>
      <c r="E39" s="17"/>
      <c r="F39" s="17"/>
      <c r="G39" s="17"/>
      <c r="H39" s="17"/>
      <c r="I39" s="33" t="n">
        <f aca="false">SUM(I37:I38)</f>
        <v>0.204333</v>
      </c>
      <c r="J39" s="25" t="n">
        <f aca="false">SUM(J37:J38)</f>
        <v>0</v>
      </c>
      <c r="K39" s="34"/>
    </row>
    <row r="40" customFormat="false" ht="20.5" hidden="false" customHeight="true" outlineLevel="0" collapsed="false">
      <c r="B40" s="35"/>
      <c r="C40" s="35"/>
      <c r="D40" s="35"/>
      <c r="E40" s="35"/>
      <c r="F40" s="35"/>
      <c r="G40" s="35"/>
      <c r="H40" s="35"/>
      <c r="I40" s="35"/>
      <c r="J40" s="35"/>
    </row>
    <row r="41" customFormat="false" ht="20.5" hidden="false" customHeight="true" outlineLevel="0" collapsed="false">
      <c r="B41" s="28" t="s">
        <v>54</v>
      </c>
      <c r="C41" s="28"/>
      <c r="D41" s="28"/>
      <c r="E41" s="28"/>
      <c r="F41" s="28"/>
      <c r="G41" s="28"/>
      <c r="H41" s="28"/>
      <c r="I41" s="28" t="s">
        <v>31</v>
      </c>
      <c r="J41" s="28" t="s">
        <v>32</v>
      </c>
      <c r="L41" s="19" t="s">
        <v>33</v>
      </c>
      <c r="M41" s="19" t="s">
        <v>34</v>
      </c>
    </row>
    <row r="42" customFormat="false" ht="20.5" hidden="false" customHeight="true" outlineLevel="0" collapsed="false">
      <c r="B42" s="17" t="s">
        <v>6</v>
      </c>
      <c r="C42" s="11" t="s">
        <v>55</v>
      </c>
      <c r="D42" s="11"/>
      <c r="E42" s="11"/>
      <c r="F42" s="11"/>
      <c r="G42" s="11"/>
      <c r="H42" s="11"/>
      <c r="I42" s="29" t="n">
        <v>0.2</v>
      </c>
      <c r="J42" s="21" t="n">
        <f aca="false">TRUNC(($J$33+$J$39)*$I$42,2)</f>
        <v>0</v>
      </c>
      <c r="L42" s="22"/>
      <c r="M42" s="36" t="s">
        <v>56</v>
      </c>
    </row>
    <row r="43" customFormat="false" ht="20.5" hidden="false" customHeight="true" outlineLevel="0" collapsed="false">
      <c r="B43" s="17" t="s">
        <v>8</v>
      </c>
      <c r="C43" s="11" t="s">
        <v>57</v>
      </c>
      <c r="D43" s="11"/>
      <c r="E43" s="11"/>
      <c r="F43" s="11"/>
      <c r="G43" s="11"/>
      <c r="H43" s="11"/>
      <c r="I43" s="29" t="n">
        <v>0.025</v>
      </c>
      <c r="J43" s="21" t="n">
        <f aca="false">TRUNC(($J$33+$J$39)*$I$43,2)</f>
        <v>0</v>
      </c>
      <c r="L43" s="22"/>
      <c r="M43" s="36" t="s">
        <v>58</v>
      </c>
    </row>
    <row r="44" customFormat="false" ht="20.5" hidden="false" customHeight="true" outlineLevel="0" collapsed="false">
      <c r="B44" s="17" t="s">
        <v>11</v>
      </c>
      <c r="C44" s="11" t="s">
        <v>59</v>
      </c>
      <c r="D44" s="11"/>
      <c r="E44" s="11"/>
      <c r="F44" s="11"/>
      <c r="G44" s="11"/>
      <c r="H44" s="11"/>
      <c r="I44" s="29" t="n">
        <v>0.03</v>
      </c>
      <c r="J44" s="21" t="n">
        <f aca="false">TRUNC(($J$33+$J$39)*$I$44,2)</f>
        <v>0</v>
      </c>
      <c r="L44" s="31" t="s">
        <v>60</v>
      </c>
      <c r="M44" s="36" t="s">
        <v>61</v>
      </c>
    </row>
    <row r="45" customFormat="false" ht="20.5" hidden="false" customHeight="true" outlineLevel="0" collapsed="false">
      <c r="B45" s="17" t="s">
        <v>13</v>
      </c>
      <c r="C45" s="11" t="s">
        <v>62</v>
      </c>
      <c r="D45" s="11"/>
      <c r="E45" s="11"/>
      <c r="F45" s="11"/>
      <c r="G45" s="11"/>
      <c r="H45" s="11"/>
      <c r="I45" s="29" t="n">
        <v>0.015</v>
      </c>
      <c r="J45" s="21" t="n">
        <f aca="false">TRUNC(($J$33+$J$39)*$I$45,2)</f>
        <v>0</v>
      </c>
      <c r="L45" s="22"/>
      <c r="M45" s="36" t="s">
        <v>63</v>
      </c>
    </row>
    <row r="46" customFormat="false" ht="20.5" hidden="false" customHeight="true" outlineLevel="0" collapsed="false">
      <c r="B46" s="17" t="s">
        <v>40</v>
      </c>
      <c r="C46" s="11" t="s">
        <v>64</v>
      </c>
      <c r="D46" s="11"/>
      <c r="E46" s="11"/>
      <c r="F46" s="11"/>
      <c r="G46" s="11"/>
      <c r="H46" s="11"/>
      <c r="I46" s="29" t="n">
        <v>0.01</v>
      </c>
      <c r="J46" s="21" t="n">
        <f aca="false">TRUNC(($J$33+$J$39)*$I$46,2)</f>
        <v>0</v>
      </c>
      <c r="L46" s="22"/>
      <c r="M46" s="36" t="s">
        <v>65</v>
      </c>
    </row>
    <row r="47" customFormat="false" ht="20.5" hidden="false" customHeight="true" outlineLevel="0" collapsed="false">
      <c r="B47" s="17" t="s">
        <v>42</v>
      </c>
      <c r="C47" s="11" t="s">
        <v>66</v>
      </c>
      <c r="D47" s="11"/>
      <c r="E47" s="11"/>
      <c r="F47" s="11"/>
      <c r="G47" s="11"/>
      <c r="H47" s="11"/>
      <c r="I47" s="29" t="n">
        <v>0.006</v>
      </c>
      <c r="J47" s="21" t="n">
        <f aca="false">TRUNC(($J$33+$J$39)*$I$47,2)</f>
        <v>0</v>
      </c>
      <c r="L47" s="22"/>
      <c r="M47" s="37" t="s">
        <v>67</v>
      </c>
    </row>
    <row r="48" customFormat="false" ht="20.5" hidden="false" customHeight="true" outlineLevel="0" collapsed="false">
      <c r="B48" s="17" t="s">
        <v>68</v>
      </c>
      <c r="C48" s="11" t="s">
        <v>69</v>
      </c>
      <c r="D48" s="11"/>
      <c r="E48" s="11"/>
      <c r="F48" s="11"/>
      <c r="G48" s="11"/>
      <c r="H48" s="11"/>
      <c r="I48" s="29" t="n">
        <v>0.002</v>
      </c>
      <c r="J48" s="21" t="n">
        <f aca="false">TRUNC(($J$33+$J$39)*$I$48,2)</f>
        <v>0</v>
      </c>
      <c r="L48" s="22"/>
      <c r="M48" s="36" t="s">
        <v>65</v>
      </c>
    </row>
    <row r="49" customFormat="false" ht="20.5" hidden="false" customHeight="true" outlineLevel="0" collapsed="false">
      <c r="B49" s="17" t="s">
        <v>70</v>
      </c>
      <c r="C49" s="11" t="s">
        <v>71</v>
      </c>
      <c r="D49" s="11"/>
      <c r="E49" s="11"/>
      <c r="F49" s="11"/>
      <c r="G49" s="11"/>
      <c r="H49" s="11"/>
      <c r="I49" s="29" t="n">
        <v>0.08</v>
      </c>
      <c r="J49" s="21" t="n">
        <f aca="false">TRUNC(($J$33+$J$39)*$I$49,2)</f>
        <v>0</v>
      </c>
      <c r="L49" s="22"/>
      <c r="M49" s="36" t="s">
        <v>72</v>
      </c>
    </row>
    <row r="50" customFormat="false" ht="20.5" hidden="false" customHeight="true" outlineLevel="0" collapsed="false">
      <c r="B50" s="17" t="s">
        <v>73</v>
      </c>
      <c r="C50" s="17"/>
      <c r="D50" s="17"/>
      <c r="E50" s="17"/>
      <c r="F50" s="17"/>
      <c r="G50" s="17"/>
      <c r="H50" s="17"/>
      <c r="I50" s="33" t="n">
        <f aca="false">SUM(I42:I49)</f>
        <v>0.368</v>
      </c>
      <c r="J50" s="25" t="n">
        <f aca="false">SUM(J42:J49)</f>
        <v>0</v>
      </c>
    </row>
    <row r="51" customFormat="false" ht="20.5" hidden="false" customHeight="true" outlineLevel="0" collapsed="false">
      <c r="B51" s="38"/>
      <c r="C51" s="38"/>
      <c r="D51" s="38"/>
      <c r="E51" s="38"/>
      <c r="F51" s="38"/>
      <c r="G51" s="38"/>
      <c r="H51" s="38"/>
      <c r="I51" s="38"/>
      <c r="J51" s="38"/>
    </row>
    <row r="52" customFormat="false" ht="20.5" hidden="false" customHeight="true" outlineLevel="0" collapsed="false">
      <c r="B52" s="28" t="s">
        <v>74</v>
      </c>
      <c r="C52" s="28"/>
      <c r="D52" s="28"/>
      <c r="E52" s="28"/>
      <c r="F52" s="28"/>
      <c r="G52" s="28"/>
      <c r="H52" s="28"/>
      <c r="I52" s="39"/>
      <c r="J52" s="28" t="s">
        <v>32</v>
      </c>
      <c r="L52" s="19" t="s">
        <v>33</v>
      </c>
      <c r="M52" s="19" t="s">
        <v>34</v>
      </c>
    </row>
    <row r="53" customFormat="false" ht="20.5" hidden="false" customHeight="true" outlineLevel="0" collapsed="false">
      <c r="B53" s="17" t="s">
        <v>6</v>
      </c>
      <c r="C53" s="20" t="s">
        <v>75</v>
      </c>
      <c r="D53" s="20"/>
      <c r="E53" s="20"/>
      <c r="F53" s="20"/>
      <c r="G53" s="20"/>
      <c r="H53" s="20"/>
      <c r="I53" s="10" t="s">
        <v>76</v>
      </c>
      <c r="J53" s="40" t="n">
        <v>0</v>
      </c>
      <c r="L53" s="41" t="s">
        <v>77</v>
      </c>
      <c r="M53" s="41" t="s">
        <v>78</v>
      </c>
    </row>
    <row r="54" customFormat="false" ht="20.5" hidden="false" customHeight="true" outlineLevel="0" collapsed="false">
      <c r="B54" s="17" t="s">
        <v>8</v>
      </c>
      <c r="C54" s="20" t="s">
        <v>79</v>
      </c>
      <c r="D54" s="20"/>
      <c r="E54" s="20"/>
      <c r="F54" s="20"/>
      <c r="G54" s="20"/>
      <c r="H54" s="20"/>
      <c r="I54" s="10" t="s">
        <v>76</v>
      </c>
      <c r="J54" s="40" t="n">
        <v>0</v>
      </c>
      <c r="L54" s="23" t="s">
        <v>80</v>
      </c>
      <c r="M54" s="23" t="s">
        <v>81</v>
      </c>
    </row>
    <row r="55" customFormat="false" ht="20.5" hidden="false" customHeight="true" outlineLevel="0" collapsed="false">
      <c r="B55" s="17" t="s">
        <v>11</v>
      </c>
      <c r="C55" s="11" t="s">
        <v>82</v>
      </c>
      <c r="D55" s="11"/>
      <c r="E55" s="11"/>
      <c r="F55" s="11"/>
      <c r="G55" s="11"/>
      <c r="H55" s="11"/>
      <c r="I55" s="10" t="s">
        <v>76</v>
      </c>
      <c r="J55" s="40" t="n">
        <v>0</v>
      </c>
      <c r="L55" s="42"/>
      <c r="M55" s="23" t="s">
        <v>83</v>
      </c>
    </row>
    <row r="56" customFormat="false" ht="20.5" hidden="false" customHeight="true" outlineLevel="0" collapsed="false">
      <c r="B56" s="17" t="s">
        <v>13</v>
      </c>
      <c r="C56" s="20" t="s">
        <v>84</v>
      </c>
      <c r="D56" s="20"/>
      <c r="E56" s="20"/>
      <c r="F56" s="20"/>
      <c r="G56" s="20"/>
      <c r="H56" s="20"/>
      <c r="I56" s="10" t="s">
        <v>76</v>
      </c>
      <c r="J56" s="40" t="n">
        <v>0</v>
      </c>
      <c r="L56" s="22"/>
      <c r="M56" s="23" t="s">
        <v>85</v>
      </c>
    </row>
    <row r="57" customFormat="false" ht="20.5" hidden="false" customHeight="true" outlineLevel="0" collapsed="false">
      <c r="B57" s="17" t="s">
        <v>40</v>
      </c>
      <c r="C57" s="11" t="s">
        <v>86</v>
      </c>
      <c r="D57" s="11"/>
      <c r="E57" s="11"/>
      <c r="F57" s="11"/>
      <c r="G57" s="11"/>
      <c r="H57" s="11"/>
      <c r="I57" s="10" t="s">
        <v>76</v>
      </c>
      <c r="J57" s="40" t="n">
        <v>0</v>
      </c>
    </row>
    <row r="58" customFormat="false" ht="20.5" hidden="false" customHeight="true" outlineLevel="0" collapsed="false">
      <c r="B58" s="17" t="s">
        <v>42</v>
      </c>
      <c r="C58" s="20" t="s">
        <v>87</v>
      </c>
      <c r="D58" s="20"/>
      <c r="E58" s="20"/>
      <c r="F58" s="20"/>
      <c r="G58" s="20"/>
      <c r="H58" s="20"/>
      <c r="I58" s="10" t="s">
        <v>76</v>
      </c>
      <c r="J58" s="40" t="n">
        <v>0</v>
      </c>
    </row>
    <row r="59" customFormat="false" ht="20.5" hidden="false" customHeight="true" outlineLevel="0" collapsed="false">
      <c r="B59" s="17" t="s">
        <v>88</v>
      </c>
      <c r="C59" s="17"/>
      <c r="D59" s="17"/>
      <c r="E59" s="17"/>
      <c r="F59" s="17"/>
      <c r="G59" s="17"/>
      <c r="H59" s="17"/>
      <c r="I59" s="17"/>
      <c r="J59" s="25" t="n">
        <f aca="false">SUM(J53:J58)</f>
        <v>0</v>
      </c>
    </row>
    <row r="60" customFormat="false" ht="20.5" hidden="false" customHeight="true" outlineLevel="0" collapsed="false">
      <c r="B60" s="38"/>
      <c r="C60" s="38"/>
      <c r="D60" s="38"/>
      <c r="E60" s="38"/>
      <c r="F60" s="38"/>
      <c r="G60" s="38"/>
      <c r="H60" s="38"/>
      <c r="I60" s="38"/>
      <c r="J60" s="38"/>
    </row>
    <row r="61" customFormat="false" ht="20.5" hidden="false" customHeight="true" outlineLevel="0" collapsed="false">
      <c r="B61" s="9" t="s">
        <v>89</v>
      </c>
      <c r="C61" s="9"/>
      <c r="D61" s="9"/>
      <c r="E61" s="9"/>
      <c r="F61" s="9"/>
      <c r="G61" s="9"/>
      <c r="H61" s="9"/>
      <c r="I61" s="9"/>
      <c r="J61" s="9"/>
    </row>
    <row r="62" customFormat="false" ht="20.5" hidden="false" customHeight="true" outlineLevel="0" collapsed="false">
      <c r="B62" s="17" t="s">
        <v>90</v>
      </c>
      <c r="C62" s="17"/>
      <c r="D62" s="17"/>
      <c r="E62" s="17"/>
      <c r="F62" s="17"/>
      <c r="G62" s="17"/>
      <c r="H62" s="17"/>
      <c r="I62" s="17"/>
      <c r="J62" s="17" t="s">
        <v>32</v>
      </c>
    </row>
    <row r="63" customFormat="false" ht="20.5" hidden="false" customHeight="true" outlineLevel="0" collapsed="false">
      <c r="B63" s="17" t="s">
        <v>91</v>
      </c>
      <c r="C63" s="11" t="s">
        <v>92</v>
      </c>
      <c r="D63" s="11"/>
      <c r="E63" s="11"/>
      <c r="F63" s="11"/>
      <c r="G63" s="11"/>
      <c r="H63" s="11"/>
      <c r="I63" s="11"/>
      <c r="J63" s="21" t="n">
        <f aca="false">J39</f>
        <v>0</v>
      </c>
    </row>
    <row r="64" customFormat="false" ht="20.5" hidden="false" customHeight="true" outlineLevel="0" collapsed="false">
      <c r="B64" s="17" t="s">
        <v>93</v>
      </c>
      <c r="C64" s="11" t="s">
        <v>94</v>
      </c>
      <c r="D64" s="11"/>
      <c r="E64" s="11"/>
      <c r="F64" s="11"/>
      <c r="G64" s="11"/>
      <c r="H64" s="11"/>
      <c r="I64" s="11"/>
      <c r="J64" s="21" t="n">
        <v>0</v>
      </c>
    </row>
    <row r="65" customFormat="false" ht="20.5" hidden="false" customHeight="true" outlineLevel="0" collapsed="false">
      <c r="B65" s="17" t="s">
        <v>95</v>
      </c>
      <c r="C65" s="11" t="s">
        <v>96</v>
      </c>
      <c r="D65" s="11"/>
      <c r="E65" s="11"/>
      <c r="F65" s="11"/>
      <c r="G65" s="11"/>
      <c r="H65" s="11"/>
      <c r="I65" s="11"/>
      <c r="J65" s="21" t="n">
        <v>0</v>
      </c>
    </row>
    <row r="66" customFormat="false" ht="20.5" hidden="false" customHeight="true" outlineLevel="0" collapsed="false">
      <c r="B66" s="17" t="s">
        <v>97</v>
      </c>
      <c r="C66" s="17"/>
      <c r="D66" s="17"/>
      <c r="E66" s="17"/>
      <c r="F66" s="17"/>
      <c r="G66" s="17"/>
      <c r="H66" s="17"/>
      <c r="I66" s="17"/>
      <c r="J66" s="25" t="n">
        <f aca="false">SUM(J63:J65)</f>
        <v>0</v>
      </c>
    </row>
    <row r="67" customFormat="false" ht="20.5" hidden="false" customHeight="true" outlineLevel="0" collapsed="false">
      <c r="B67" s="43"/>
      <c r="C67" s="43"/>
      <c r="D67" s="43"/>
      <c r="E67" s="43"/>
      <c r="F67" s="43"/>
      <c r="G67" s="43"/>
      <c r="H67" s="43"/>
      <c r="I67" s="43"/>
      <c r="J67" s="43"/>
    </row>
    <row r="68" customFormat="false" ht="20.5" hidden="false" customHeight="true" outlineLevel="0" collapsed="false">
      <c r="B68" s="18" t="s">
        <v>98</v>
      </c>
      <c r="C68" s="18"/>
      <c r="D68" s="18"/>
      <c r="E68" s="18"/>
      <c r="F68" s="18"/>
      <c r="G68" s="18"/>
      <c r="H68" s="18"/>
      <c r="I68" s="18"/>
      <c r="J68" s="18"/>
    </row>
    <row r="69" customFormat="false" ht="20.5" hidden="false" customHeight="true" outlineLevel="0" collapsed="false">
      <c r="B69" s="17" t="n">
        <v>3</v>
      </c>
      <c r="C69" s="17" t="s">
        <v>99</v>
      </c>
      <c r="D69" s="17"/>
      <c r="E69" s="17"/>
      <c r="F69" s="17"/>
      <c r="G69" s="17"/>
      <c r="H69" s="17"/>
      <c r="I69" s="17" t="s">
        <v>31</v>
      </c>
      <c r="J69" s="17" t="s">
        <v>32</v>
      </c>
      <c r="L69" s="19" t="s">
        <v>33</v>
      </c>
      <c r="M69" s="19" t="s">
        <v>34</v>
      </c>
    </row>
    <row r="70" customFormat="false" ht="20.5" hidden="false" customHeight="true" outlineLevel="0" collapsed="false">
      <c r="B70" s="17" t="s">
        <v>6</v>
      </c>
      <c r="C70" s="11" t="s">
        <v>100</v>
      </c>
      <c r="D70" s="11"/>
      <c r="E70" s="11"/>
      <c r="F70" s="11"/>
      <c r="G70" s="11"/>
      <c r="H70" s="11"/>
      <c r="I70" s="29" t="n">
        <f aca="false">(1/12)*5%</f>
        <v>0.00416666666666667</v>
      </c>
      <c r="J70" s="21" t="n">
        <f aca="false">TRUNC(I70*$J$33,2)</f>
        <v>0</v>
      </c>
      <c r="L70" s="44" t="s">
        <v>101</v>
      </c>
      <c r="M70" s="44" t="s">
        <v>102</v>
      </c>
    </row>
    <row r="71" customFormat="false" ht="20.5" hidden="false" customHeight="true" outlineLevel="0" collapsed="false">
      <c r="B71" s="17" t="s">
        <v>8</v>
      </c>
      <c r="C71" s="11" t="s">
        <v>103</v>
      </c>
      <c r="D71" s="11"/>
      <c r="E71" s="11"/>
      <c r="F71" s="11"/>
      <c r="G71" s="11"/>
      <c r="H71" s="11"/>
      <c r="I71" s="29" t="n">
        <f aca="false">I49*I70</f>
        <v>0.000333333333333333</v>
      </c>
      <c r="J71" s="21" t="n">
        <f aca="false">TRUNC(I71*$J$33,2)</f>
        <v>0</v>
      </c>
      <c r="L71" s="44" t="s">
        <v>104</v>
      </c>
      <c r="M71" s="44" t="s">
        <v>105</v>
      </c>
    </row>
    <row r="72" customFormat="false" ht="20.5" hidden="false" customHeight="true" outlineLevel="0" collapsed="false">
      <c r="B72" s="17" t="s">
        <v>11</v>
      </c>
      <c r="C72" s="11" t="s">
        <v>106</v>
      </c>
      <c r="D72" s="11"/>
      <c r="E72" s="11"/>
      <c r="F72" s="11"/>
      <c r="G72" s="11"/>
      <c r="H72" s="11"/>
      <c r="I72" s="29" t="n">
        <f aca="false">((7/30)/12)</f>
        <v>0.0194444444444444</v>
      </c>
      <c r="J72" s="21" t="n">
        <f aca="false">TRUNC(I72*$J$33,2)</f>
        <v>0</v>
      </c>
      <c r="L72" s="44" t="s">
        <v>107</v>
      </c>
      <c r="M72" s="44" t="s">
        <v>108</v>
      </c>
    </row>
    <row r="73" customFormat="false" ht="20.5" hidden="false" customHeight="true" outlineLevel="0" collapsed="false">
      <c r="B73" s="17" t="s">
        <v>13</v>
      </c>
      <c r="C73" s="11" t="s">
        <v>109</v>
      </c>
      <c r="D73" s="11"/>
      <c r="E73" s="11"/>
      <c r="F73" s="11"/>
      <c r="G73" s="11"/>
      <c r="H73" s="11"/>
      <c r="I73" s="32" t="n">
        <f aca="false">I50*I72</f>
        <v>0.00715555555555556</v>
      </c>
      <c r="J73" s="21" t="n">
        <f aca="false">TRUNC(I73*$J$33,2)</f>
        <v>0</v>
      </c>
      <c r="L73" s="44" t="s">
        <v>110</v>
      </c>
    </row>
    <row r="74" customFormat="false" ht="20.5" hidden="false" customHeight="true" outlineLevel="0" collapsed="false">
      <c r="B74" s="17" t="s">
        <v>40</v>
      </c>
      <c r="C74" s="11" t="s">
        <v>111</v>
      </c>
      <c r="D74" s="11"/>
      <c r="E74" s="11"/>
      <c r="F74" s="11"/>
      <c r="G74" s="11"/>
      <c r="H74" s="11"/>
      <c r="I74" s="29" t="n">
        <v>0.04</v>
      </c>
      <c r="J74" s="21" t="n">
        <f aca="false">TRUNC(I74*$J$33,2)</f>
        <v>0</v>
      </c>
      <c r="L74" s="45" t="s">
        <v>112</v>
      </c>
      <c r="M74" s="46" t="s">
        <v>113</v>
      </c>
    </row>
    <row r="75" customFormat="false" ht="20.5" hidden="false" customHeight="true" outlineLevel="0" collapsed="false">
      <c r="B75" s="17" t="s">
        <v>114</v>
      </c>
      <c r="C75" s="17"/>
      <c r="D75" s="17"/>
      <c r="E75" s="17"/>
      <c r="F75" s="17"/>
      <c r="G75" s="17"/>
      <c r="H75" s="17"/>
      <c r="I75" s="33" t="n">
        <f aca="false">SUM(I70:I74)</f>
        <v>0.0711</v>
      </c>
      <c r="J75" s="25" t="n">
        <f aca="false">SUM(J70:J74)</f>
        <v>0</v>
      </c>
    </row>
    <row r="76" customFormat="false" ht="20.5" hidden="false" customHeight="true" outlineLevel="0" collapsed="false">
      <c r="B76" s="47"/>
      <c r="C76" s="47"/>
      <c r="D76" s="47"/>
      <c r="E76" s="47"/>
      <c r="F76" s="47"/>
      <c r="G76" s="47"/>
      <c r="H76" s="47"/>
      <c r="I76" s="47"/>
      <c r="J76" s="47"/>
    </row>
    <row r="77" customFormat="false" ht="20.5" hidden="false" customHeight="true" outlineLevel="0" collapsed="false">
      <c r="B77" s="18" t="s">
        <v>115</v>
      </c>
      <c r="C77" s="18"/>
      <c r="D77" s="18"/>
      <c r="E77" s="18"/>
      <c r="F77" s="18"/>
      <c r="G77" s="18"/>
      <c r="H77" s="18"/>
      <c r="I77" s="18"/>
      <c r="J77" s="18"/>
    </row>
    <row r="78" customFormat="false" ht="20.5" hidden="false" customHeight="true" outlineLevel="0" collapsed="false">
      <c r="B78" s="17" t="s">
        <v>116</v>
      </c>
      <c r="C78" s="17"/>
      <c r="D78" s="17"/>
      <c r="E78" s="17"/>
      <c r="F78" s="17"/>
      <c r="G78" s="17"/>
      <c r="H78" s="17"/>
      <c r="I78" s="17" t="s">
        <v>31</v>
      </c>
      <c r="J78" s="17" t="s">
        <v>32</v>
      </c>
      <c r="L78" s="19" t="s">
        <v>33</v>
      </c>
      <c r="M78" s="19" t="s">
        <v>34</v>
      </c>
    </row>
    <row r="79" customFormat="false" ht="20.5" hidden="false" customHeight="true" outlineLevel="0" collapsed="false">
      <c r="B79" s="17" t="s">
        <v>6</v>
      </c>
      <c r="C79" s="11" t="s">
        <v>117</v>
      </c>
      <c r="D79" s="11"/>
      <c r="E79" s="11"/>
      <c r="F79" s="11"/>
      <c r="G79" s="11"/>
      <c r="H79" s="11"/>
      <c r="I79" s="29" t="n">
        <f aca="false">(1/12/12)+(1/12/12)+(1/12/12/3)</f>
        <v>0.0162037037037037</v>
      </c>
      <c r="J79" s="21" t="n">
        <f aca="false">TRUNC(($J$33)*I79,2)</f>
        <v>0</v>
      </c>
      <c r="L79" s="44" t="s">
        <v>118</v>
      </c>
      <c r="M79" s="31" t="s">
        <v>119</v>
      </c>
    </row>
    <row r="80" customFormat="false" ht="20.5" hidden="false" customHeight="true" outlineLevel="0" collapsed="false">
      <c r="B80" s="17" t="s">
        <v>8</v>
      </c>
      <c r="C80" s="11" t="s">
        <v>120</v>
      </c>
      <c r="D80" s="11"/>
      <c r="E80" s="11"/>
      <c r="F80" s="11"/>
      <c r="G80" s="11"/>
      <c r="H80" s="11"/>
      <c r="I80" s="29" t="n">
        <f aca="false">((1/30))/12</f>
        <v>0.00277777777777778</v>
      </c>
      <c r="J80" s="21" t="n">
        <f aca="false">TRUNC(($J$33)*I80,2)</f>
        <v>0</v>
      </c>
      <c r="L80" s="44" t="s">
        <v>121</v>
      </c>
      <c r="M80" s="44" t="s">
        <v>122</v>
      </c>
    </row>
    <row r="81" customFormat="false" ht="20.5" hidden="false" customHeight="true" outlineLevel="0" collapsed="false">
      <c r="B81" s="17" t="s">
        <v>11</v>
      </c>
      <c r="C81" s="11" t="s">
        <v>123</v>
      </c>
      <c r="D81" s="11"/>
      <c r="E81" s="11"/>
      <c r="F81" s="11"/>
      <c r="G81" s="11"/>
      <c r="H81" s="11"/>
      <c r="I81" s="29" t="n">
        <f aca="false">((5/30)/12)*1.5%</f>
        <v>0.000208333333333333</v>
      </c>
      <c r="J81" s="21" t="n">
        <f aca="false">TRUNC(($J$33)*I81,2)</f>
        <v>0</v>
      </c>
      <c r="L81" s="44" t="s">
        <v>124</v>
      </c>
      <c r="M81" s="31" t="s">
        <v>125</v>
      </c>
    </row>
    <row r="82" customFormat="false" ht="20.5" hidden="false" customHeight="true" outlineLevel="0" collapsed="false">
      <c r="B82" s="17" t="s">
        <v>13</v>
      </c>
      <c r="C82" s="11" t="s">
        <v>126</v>
      </c>
      <c r="D82" s="11"/>
      <c r="E82" s="11"/>
      <c r="F82" s="11"/>
      <c r="G82" s="11"/>
      <c r="H82" s="11"/>
      <c r="I82" s="29" t="n">
        <f aca="false">((15/30)/12)*8%</f>
        <v>0.00333333333333333</v>
      </c>
      <c r="J82" s="21" t="n">
        <f aca="false">TRUNC(($J$33)*I82,2)</f>
        <v>0</v>
      </c>
      <c r="L82" s="44" t="s">
        <v>127</v>
      </c>
      <c r="M82" s="31" t="s">
        <v>128</v>
      </c>
    </row>
    <row r="83" customFormat="false" ht="20.5" hidden="false" customHeight="true" outlineLevel="0" collapsed="false">
      <c r="B83" s="17" t="s">
        <v>40</v>
      </c>
      <c r="C83" s="11" t="s">
        <v>129</v>
      </c>
      <c r="D83" s="11"/>
      <c r="E83" s="11"/>
      <c r="F83" s="11"/>
      <c r="G83" s="11"/>
      <c r="H83" s="11"/>
      <c r="I83" s="29" t="n">
        <f aca="false">(((4*8.33%)+(4*2.78%))/12)*2%</f>
        <v>0.000740666666666667</v>
      </c>
      <c r="J83" s="21" t="n">
        <f aca="false">TRUNC(($J$33)*I83,2)</f>
        <v>0</v>
      </c>
      <c r="L83" s="44" t="s">
        <v>130</v>
      </c>
      <c r="M83" s="31" t="s">
        <v>131</v>
      </c>
    </row>
    <row r="84" customFormat="false" ht="20.5" hidden="false" customHeight="true" outlineLevel="0" collapsed="false">
      <c r="B84" s="17" t="s">
        <v>42</v>
      </c>
      <c r="C84" s="11" t="s">
        <v>132</v>
      </c>
      <c r="D84" s="11"/>
      <c r="E84" s="11"/>
      <c r="F84" s="11"/>
      <c r="G84" s="11"/>
      <c r="H84" s="11"/>
      <c r="I84" s="29" t="n">
        <v>0</v>
      </c>
      <c r="J84" s="21" t="n">
        <f aca="false">TRUNC(($J$33)*I84,2)</f>
        <v>0</v>
      </c>
    </row>
    <row r="85" customFormat="false" ht="20.5" hidden="false" customHeight="true" outlineLevel="0" collapsed="false">
      <c r="B85" s="17" t="s">
        <v>133</v>
      </c>
      <c r="C85" s="17"/>
      <c r="D85" s="17"/>
      <c r="E85" s="17"/>
      <c r="F85" s="17"/>
      <c r="G85" s="17"/>
      <c r="H85" s="17"/>
      <c r="I85" s="33" t="n">
        <f aca="false">SUM(I79:I84)</f>
        <v>0.0232638148148148</v>
      </c>
      <c r="J85" s="25" t="n">
        <f aca="false">SUM(J79:J84)</f>
        <v>0</v>
      </c>
    </row>
    <row r="86" customFormat="false" ht="20.5" hidden="false" customHeight="true" outlineLevel="0" collapsed="false">
      <c r="B86" s="48"/>
      <c r="C86" s="48"/>
      <c r="D86" s="48"/>
      <c r="E86" s="48"/>
      <c r="F86" s="48"/>
      <c r="G86" s="48"/>
      <c r="H86" s="48"/>
      <c r="I86" s="48"/>
      <c r="J86" s="48"/>
    </row>
    <row r="87" customFormat="false" ht="20.5" hidden="false" customHeight="true" outlineLevel="0" collapsed="false">
      <c r="B87" s="17" t="s">
        <v>134</v>
      </c>
      <c r="C87" s="17"/>
      <c r="D87" s="17"/>
      <c r="E87" s="17"/>
      <c r="F87" s="17"/>
      <c r="G87" s="17"/>
      <c r="H87" s="17"/>
      <c r="I87" s="17" t="s">
        <v>31</v>
      </c>
      <c r="J87" s="17" t="s">
        <v>32</v>
      </c>
    </row>
    <row r="88" customFormat="false" ht="20.5" hidden="false" customHeight="true" outlineLevel="0" collapsed="false">
      <c r="B88" s="17" t="s">
        <v>6</v>
      </c>
      <c r="C88" s="49" t="s">
        <v>135</v>
      </c>
      <c r="D88" s="49"/>
      <c r="E88" s="49"/>
      <c r="F88" s="49"/>
      <c r="G88" s="49"/>
      <c r="H88" s="49"/>
      <c r="I88" s="29" t="n">
        <v>0</v>
      </c>
      <c r="J88" s="21" t="n">
        <v>0</v>
      </c>
    </row>
    <row r="89" customFormat="false" ht="20.5" hidden="false" customHeight="true" outlineLevel="0" collapsed="false">
      <c r="B89" s="17" t="s">
        <v>136</v>
      </c>
      <c r="C89" s="17"/>
      <c r="D89" s="17"/>
      <c r="E89" s="17"/>
      <c r="F89" s="17"/>
      <c r="G89" s="17"/>
      <c r="H89" s="17"/>
      <c r="I89" s="33" t="n">
        <v>0</v>
      </c>
      <c r="J89" s="25" t="n">
        <v>0</v>
      </c>
    </row>
    <row r="90" customFormat="false" ht="20.5" hidden="false" customHeight="true" outlineLevel="0" collapsed="false">
      <c r="B90" s="50"/>
      <c r="C90" s="50"/>
      <c r="D90" s="50"/>
      <c r="E90" s="50"/>
      <c r="F90" s="50"/>
      <c r="G90" s="50"/>
      <c r="H90" s="50"/>
      <c r="I90" s="50"/>
      <c r="J90" s="50"/>
    </row>
    <row r="91" customFormat="false" ht="20.5" hidden="false" customHeight="true" outlineLevel="0" collapsed="false">
      <c r="B91" s="9" t="s">
        <v>137</v>
      </c>
      <c r="C91" s="9"/>
      <c r="D91" s="9"/>
      <c r="E91" s="9"/>
      <c r="F91" s="9"/>
      <c r="G91" s="9"/>
      <c r="H91" s="9"/>
      <c r="I91" s="9"/>
      <c r="J91" s="9"/>
    </row>
    <row r="92" customFormat="false" ht="20.5" hidden="false" customHeight="true" outlineLevel="0" collapsed="false">
      <c r="B92" s="17" t="s">
        <v>138</v>
      </c>
      <c r="C92" s="17"/>
      <c r="D92" s="17"/>
      <c r="E92" s="17"/>
      <c r="F92" s="17"/>
      <c r="G92" s="17"/>
      <c r="H92" s="17"/>
      <c r="I92" s="17"/>
      <c r="J92" s="17" t="s">
        <v>32</v>
      </c>
    </row>
    <row r="93" customFormat="false" ht="20.5" hidden="false" customHeight="true" outlineLevel="0" collapsed="false">
      <c r="B93" s="17" t="s">
        <v>139</v>
      </c>
      <c r="C93" s="11" t="s">
        <v>140</v>
      </c>
      <c r="D93" s="11"/>
      <c r="E93" s="11"/>
      <c r="F93" s="11"/>
      <c r="G93" s="11"/>
      <c r="H93" s="11"/>
      <c r="I93" s="11"/>
      <c r="J93" s="21" t="n">
        <f aca="false">J85</f>
        <v>0</v>
      </c>
    </row>
    <row r="94" customFormat="false" ht="20.5" hidden="false" customHeight="true" outlineLevel="0" collapsed="false">
      <c r="B94" s="17" t="s">
        <v>141</v>
      </c>
      <c r="C94" s="11" t="s">
        <v>142</v>
      </c>
      <c r="D94" s="11"/>
      <c r="E94" s="11"/>
      <c r="F94" s="11"/>
      <c r="G94" s="11"/>
      <c r="H94" s="11"/>
      <c r="I94" s="11"/>
      <c r="J94" s="21" t="n">
        <f aca="false">J89</f>
        <v>0</v>
      </c>
    </row>
    <row r="95" customFormat="false" ht="20.5" hidden="false" customHeight="true" outlineLevel="0" collapsed="false">
      <c r="B95" s="17" t="s">
        <v>143</v>
      </c>
      <c r="C95" s="17"/>
      <c r="D95" s="17"/>
      <c r="E95" s="17"/>
      <c r="F95" s="17"/>
      <c r="G95" s="17"/>
      <c r="H95" s="17"/>
      <c r="I95" s="17"/>
      <c r="J95" s="25" t="n">
        <f aca="false">SUM(J93:J94)</f>
        <v>0</v>
      </c>
    </row>
    <row r="96" customFormat="false" ht="20.5" hidden="false" customHeight="true" outlineLevel="0" collapsed="false">
      <c r="B96" s="43"/>
      <c r="C96" s="43"/>
      <c r="D96" s="43"/>
      <c r="E96" s="43"/>
      <c r="F96" s="43"/>
      <c r="G96" s="43"/>
      <c r="H96" s="43"/>
      <c r="I96" s="43"/>
      <c r="J96" s="43"/>
    </row>
    <row r="97" customFormat="false" ht="20.5" hidden="false" customHeight="true" outlineLevel="0" collapsed="false">
      <c r="B97" s="18" t="s">
        <v>144</v>
      </c>
      <c r="C97" s="18"/>
      <c r="D97" s="18"/>
      <c r="E97" s="18"/>
      <c r="F97" s="18"/>
      <c r="G97" s="18"/>
      <c r="H97" s="18"/>
      <c r="I97" s="18"/>
      <c r="J97" s="18"/>
    </row>
    <row r="98" customFormat="false" ht="20.5" hidden="false" customHeight="true" outlineLevel="0" collapsed="false">
      <c r="B98" s="17" t="n">
        <v>5</v>
      </c>
      <c r="C98" s="17" t="s">
        <v>145</v>
      </c>
      <c r="D98" s="17"/>
      <c r="E98" s="17"/>
      <c r="F98" s="17"/>
      <c r="G98" s="17"/>
      <c r="H98" s="17"/>
      <c r="I98" s="17"/>
      <c r="J98" s="17" t="s">
        <v>32</v>
      </c>
      <c r="L98" s="19" t="s">
        <v>33</v>
      </c>
      <c r="M98" s="19" t="s">
        <v>34</v>
      </c>
    </row>
    <row r="99" customFormat="false" ht="20.5" hidden="false" customHeight="true" outlineLevel="0" collapsed="false">
      <c r="B99" s="17" t="s">
        <v>6</v>
      </c>
      <c r="C99" s="20" t="s">
        <v>146</v>
      </c>
      <c r="D99" s="20"/>
      <c r="E99" s="20"/>
      <c r="F99" s="20"/>
      <c r="G99" s="20"/>
      <c r="H99" s="20"/>
      <c r="I99" s="29" t="n">
        <v>0.0145</v>
      </c>
      <c r="J99" s="21" t="n">
        <v>0</v>
      </c>
      <c r="L99" s="42" t="s">
        <v>147</v>
      </c>
      <c r="M99" s="22"/>
    </row>
    <row r="100" customFormat="false" ht="20.5" hidden="false" customHeight="true" outlineLevel="0" collapsed="false">
      <c r="B100" s="17" t="s">
        <v>8</v>
      </c>
      <c r="C100" s="20" t="s">
        <v>148</v>
      </c>
      <c r="D100" s="20"/>
      <c r="E100" s="20"/>
      <c r="F100" s="20"/>
      <c r="G100" s="20"/>
      <c r="H100" s="20"/>
      <c r="I100" s="29" t="n">
        <v>0.12</v>
      </c>
      <c r="J100" s="21" t="n">
        <v>0</v>
      </c>
      <c r="L100" s="42" t="s">
        <v>147</v>
      </c>
      <c r="M100" s="22"/>
    </row>
    <row r="101" customFormat="false" ht="20.5" hidden="false" customHeight="true" outlineLevel="0" collapsed="false">
      <c r="B101" s="52" t="s">
        <v>11</v>
      </c>
      <c r="C101" s="20" t="s">
        <v>149</v>
      </c>
      <c r="D101" s="20"/>
      <c r="E101" s="20"/>
      <c r="F101" s="20"/>
      <c r="G101" s="20"/>
      <c r="H101" s="20"/>
      <c r="I101" s="10" t="s">
        <v>76</v>
      </c>
      <c r="J101" s="21" t="n">
        <v>0</v>
      </c>
    </row>
    <row r="102" customFormat="false" ht="20.5" hidden="false" customHeight="true" outlineLevel="0" collapsed="false">
      <c r="B102" s="52" t="s">
        <v>13</v>
      </c>
      <c r="C102" s="20" t="s">
        <v>150</v>
      </c>
      <c r="D102" s="20"/>
      <c r="E102" s="20"/>
      <c r="F102" s="20"/>
      <c r="G102" s="20"/>
      <c r="H102" s="20"/>
      <c r="I102" s="10" t="s">
        <v>76</v>
      </c>
      <c r="J102" s="21" t="n">
        <v>0</v>
      </c>
    </row>
    <row r="103" customFormat="false" ht="20.5" hidden="false" customHeight="true" outlineLevel="0" collapsed="false">
      <c r="B103" s="17" t="s">
        <v>151</v>
      </c>
      <c r="C103" s="17"/>
      <c r="D103" s="17"/>
      <c r="E103" s="17"/>
      <c r="F103" s="17"/>
      <c r="G103" s="17"/>
      <c r="H103" s="17"/>
      <c r="I103" s="33" t="s">
        <v>76</v>
      </c>
      <c r="J103" s="25" t="n">
        <f aca="false">SUM(J99:J102)</f>
        <v>0</v>
      </c>
    </row>
    <row r="104" customFormat="false" ht="20.5" hidden="false" customHeight="true" outlineLevel="0" collapsed="false">
      <c r="B104" s="43"/>
      <c r="C104" s="43"/>
      <c r="D104" s="43"/>
      <c r="E104" s="43"/>
      <c r="F104" s="43"/>
      <c r="G104" s="43"/>
      <c r="H104" s="43"/>
      <c r="I104" s="43"/>
      <c r="J104" s="43"/>
    </row>
    <row r="105" customFormat="false" ht="20.5" hidden="false" customHeight="true" outlineLevel="0" collapsed="false">
      <c r="B105" s="18" t="s">
        <v>152</v>
      </c>
      <c r="C105" s="18"/>
      <c r="D105" s="18"/>
      <c r="E105" s="18"/>
      <c r="F105" s="18"/>
      <c r="G105" s="18"/>
      <c r="H105" s="18"/>
      <c r="I105" s="18"/>
      <c r="J105" s="18"/>
    </row>
    <row r="106" customFormat="false" ht="20.5" hidden="false" customHeight="true" outlineLevel="0" collapsed="false">
      <c r="B106" s="17" t="n">
        <v>6</v>
      </c>
      <c r="C106" s="17" t="s">
        <v>153</v>
      </c>
      <c r="D106" s="17"/>
      <c r="E106" s="17"/>
      <c r="F106" s="17"/>
      <c r="G106" s="17"/>
      <c r="H106" s="17"/>
      <c r="I106" s="17" t="s">
        <v>31</v>
      </c>
      <c r="J106" s="17" t="s">
        <v>32</v>
      </c>
      <c r="L106" s="19" t="s">
        <v>33</v>
      </c>
      <c r="M106" s="19" t="s">
        <v>34</v>
      </c>
    </row>
    <row r="107" customFormat="false" ht="20.5" hidden="false" customHeight="true" outlineLevel="0" collapsed="false">
      <c r="B107" s="17" t="s">
        <v>6</v>
      </c>
      <c r="C107" s="11" t="s">
        <v>154</v>
      </c>
      <c r="D107" s="11"/>
      <c r="E107" s="11"/>
      <c r="F107" s="11"/>
      <c r="G107" s="11"/>
      <c r="H107" s="11"/>
      <c r="I107" s="29" t="n">
        <v>0.03</v>
      </c>
      <c r="J107" s="21" t="n">
        <f aca="false">TRUNC(((J131)*I107),2)</f>
        <v>0</v>
      </c>
      <c r="L107" s="42"/>
      <c r="M107" s="42" t="s">
        <v>155</v>
      </c>
    </row>
    <row r="108" customFormat="false" ht="20.5" hidden="false" customHeight="true" outlineLevel="0" collapsed="false">
      <c r="B108" s="17" t="s">
        <v>8</v>
      </c>
      <c r="C108" s="11" t="s">
        <v>156</v>
      </c>
      <c r="D108" s="11"/>
      <c r="E108" s="11"/>
      <c r="F108" s="11"/>
      <c r="G108" s="11"/>
      <c r="H108" s="11"/>
      <c r="I108" s="29" t="n">
        <v>0.06</v>
      </c>
      <c r="J108" s="21" t="n">
        <f aca="false">TRUNC(((J131+J107)*I108),2)</f>
        <v>0</v>
      </c>
      <c r="L108" s="42"/>
      <c r="M108" s="42" t="s">
        <v>157</v>
      </c>
    </row>
    <row r="109" customFormat="false" ht="20.5" hidden="false" customHeight="true" outlineLevel="0" collapsed="false">
      <c r="B109" s="17" t="s">
        <v>11</v>
      </c>
      <c r="C109" s="54" t="s">
        <v>158</v>
      </c>
      <c r="D109" s="54"/>
      <c r="E109" s="54"/>
      <c r="F109" s="54"/>
      <c r="G109" s="54"/>
      <c r="H109" s="54"/>
      <c r="I109" s="24"/>
      <c r="J109" s="81"/>
      <c r="L109" s="56"/>
      <c r="M109" s="56"/>
    </row>
    <row r="110" customFormat="false" ht="20.5" hidden="false" customHeight="true" outlineLevel="0" collapsed="false">
      <c r="B110" s="17" t="s">
        <v>159</v>
      </c>
      <c r="C110" s="11" t="s">
        <v>160</v>
      </c>
      <c r="D110" s="11"/>
      <c r="E110" s="11"/>
      <c r="F110" s="11"/>
      <c r="G110" s="11"/>
      <c r="H110" s="11"/>
      <c r="I110" s="24" t="n">
        <v>0.0165</v>
      </c>
      <c r="J110" s="21" t="n">
        <f aca="false">TRUNC(I110*((J131+J107+J108)/(1-I115)),2)</f>
        <v>0</v>
      </c>
      <c r="L110" s="42"/>
      <c r="M110" s="42" t="s">
        <v>161</v>
      </c>
    </row>
    <row r="111" customFormat="false" ht="20.5" hidden="false" customHeight="true" outlineLevel="0" collapsed="false">
      <c r="B111" s="17" t="s">
        <v>162</v>
      </c>
      <c r="C111" s="11" t="s">
        <v>163</v>
      </c>
      <c r="D111" s="11"/>
      <c r="E111" s="11"/>
      <c r="F111" s="11"/>
      <c r="G111" s="11"/>
      <c r="H111" s="11"/>
      <c r="I111" s="24" t="n">
        <v>0.076</v>
      </c>
      <c r="J111" s="21" t="n">
        <f aca="false">TRUNC(I111*(J131+J107+J108)/(1-I115),2)</f>
        <v>0</v>
      </c>
      <c r="L111" s="42"/>
      <c r="M111" s="42" t="s">
        <v>164</v>
      </c>
    </row>
    <row r="112" customFormat="false" ht="20.5" hidden="false" customHeight="true" outlineLevel="0" collapsed="false">
      <c r="B112" s="17" t="s">
        <v>165</v>
      </c>
      <c r="C112" s="11" t="s">
        <v>166</v>
      </c>
      <c r="D112" s="11"/>
      <c r="E112" s="11"/>
      <c r="F112" s="11"/>
      <c r="G112" s="11"/>
      <c r="H112" s="11"/>
      <c r="I112" s="24" t="n">
        <v>0.05</v>
      </c>
      <c r="J112" s="21" t="n">
        <f aca="false">TRUNC(I112*(J131+J107+J108)/(1-I115),2)</f>
        <v>0</v>
      </c>
      <c r="L112" s="57"/>
      <c r="M112" s="57" t="s">
        <v>167</v>
      </c>
    </row>
    <row r="113" customFormat="false" ht="20.5" hidden="false" customHeight="true" outlineLevel="0" collapsed="false">
      <c r="B113" s="17" t="s">
        <v>168</v>
      </c>
      <c r="C113" s="17"/>
      <c r="D113" s="17"/>
      <c r="E113" s="17"/>
      <c r="F113" s="17"/>
      <c r="G113" s="17"/>
      <c r="H113" s="17"/>
      <c r="I113" s="24" t="n">
        <f aca="false">SUM(I107:I112)</f>
        <v>0.2325</v>
      </c>
      <c r="J113" s="25" t="n">
        <f aca="false">SUM(J107:J112)</f>
        <v>0</v>
      </c>
    </row>
    <row r="114" customFormat="false" ht="17.35" hidden="false" customHeight="false" outlineLevel="0" collapsed="false">
      <c r="B114" s="14"/>
      <c r="C114" s="58"/>
      <c r="D114" s="58"/>
      <c r="E114" s="58"/>
      <c r="F114" s="58"/>
      <c r="G114" s="58"/>
      <c r="H114" s="58"/>
      <c r="I114" s="58"/>
      <c r="J114" s="58"/>
      <c r="L114" s="56"/>
      <c r="M114" s="56"/>
    </row>
    <row r="115" customFormat="false" ht="17.35" hidden="false" customHeight="false" outlineLevel="0" collapsed="false">
      <c r="B115" s="59" t="s">
        <v>169</v>
      </c>
      <c r="C115" s="60" t="s">
        <v>170</v>
      </c>
      <c r="D115" s="60"/>
      <c r="E115" s="60"/>
      <c r="F115" s="60"/>
      <c r="G115" s="60"/>
      <c r="H115" s="60"/>
      <c r="I115" s="61" t="n">
        <f aca="false">I110+I111+I112</f>
        <v>0.1425</v>
      </c>
      <c r="J115" s="62"/>
    </row>
    <row r="116" customFormat="false" ht="17.35" hidden="false" customHeight="false" outlineLevel="0" collapsed="false">
      <c r="B116" s="63"/>
      <c r="C116" s="64" t="n">
        <v>100</v>
      </c>
      <c r="D116" s="64"/>
      <c r="E116" s="64"/>
      <c r="F116" s="64"/>
      <c r="G116" s="64"/>
      <c r="H116" s="64"/>
      <c r="I116" s="65"/>
      <c r="J116" s="66"/>
    </row>
    <row r="117" customFormat="false" ht="17.35" hidden="false" customHeight="false" outlineLevel="0" collapsed="false">
      <c r="B117" s="67"/>
      <c r="C117" s="68"/>
      <c r="D117" s="68"/>
      <c r="E117" s="68"/>
      <c r="F117" s="68"/>
      <c r="G117" s="68"/>
      <c r="H117" s="68"/>
      <c r="I117" s="65"/>
      <c r="J117" s="66"/>
    </row>
    <row r="118" customFormat="false" ht="17.35" hidden="false" customHeight="false" outlineLevel="0" collapsed="false">
      <c r="B118" s="63" t="s">
        <v>171</v>
      </c>
      <c r="C118" s="64" t="s">
        <v>172</v>
      </c>
      <c r="D118" s="64"/>
      <c r="E118" s="64"/>
      <c r="F118" s="64"/>
      <c r="G118" s="64"/>
      <c r="H118" s="64"/>
      <c r="I118" s="65"/>
      <c r="J118" s="66" t="n">
        <f aca="false">J33+J66+J75+J95+J103+J107+J108</f>
        <v>0</v>
      </c>
    </row>
    <row r="119" customFormat="false" ht="17.35" hidden="false" customHeight="false" outlineLevel="0" collapsed="false">
      <c r="B119" s="63"/>
      <c r="C119" s="68"/>
      <c r="D119" s="68"/>
      <c r="E119" s="68"/>
      <c r="F119" s="68"/>
      <c r="G119" s="68"/>
      <c r="H119" s="68"/>
      <c r="I119" s="65"/>
      <c r="J119" s="66"/>
    </row>
    <row r="120" customFormat="false" ht="17.35" hidden="false" customHeight="false" outlineLevel="0" collapsed="false">
      <c r="B120" s="63" t="s">
        <v>173</v>
      </c>
      <c r="C120" s="64" t="s">
        <v>174</v>
      </c>
      <c r="D120" s="64"/>
      <c r="E120" s="64"/>
      <c r="F120" s="64"/>
      <c r="G120" s="64"/>
      <c r="H120" s="64"/>
      <c r="I120" s="65"/>
      <c r="J120" s="66" t="n">
        <f aca="false">TRUNC(J118/(1-I115),2)</f>
        <v>0</v>
      </c>
    </row>
    <row r="121" customFormat="false" ht="17.35" hidden="false" customHeight="false" outlineLevel="0" collapsed="false">
      <c r="B121" s="63"/>
      <c r="C121" s="68"/>
      <c r="D121" s="68"/>
      <c r="E121" s="68"/>
      <c r="F121" s="68"/>
      <c r="G121" s="68"/>
      <c r="H121" s="68"/>
      <c r="I121" s="65"/>
      <c r="J121" s="66"/>
    </row>
    <row r="122" customFormat="false" ht="17.35" hidden="false" customHeight="false" outlineLevel="0" collapsed="false">
      <c r="B122" s="69"/>
      <c r="C122" s="70" t="s">
        <v>175</v>
      </c>
      <c r="D122" s="70"/>
      <c r="E122" s="70"/>
      <c r="F122" s="70"/>
      <c r="G122" s="70"/>
      <c r="H122" s="70"/>
      <c r="I122" s="71"/>
      <c r="J122" s="72" t="n">
        <f aca="false">J120-J118</f>
        <v>0</v>
      </c>
    </row>
    <row r="123" customFormat="false" ht="17.35" hidden="false" customHeight="false" outlineLevel="0" collapsed="false">
      <c r="B123" s="14"/>
      <c r="C123" s="14"/>
      <c r="D123" s="14"/>
      <c r="E123" s="14"/>
      <c r="F123" s="14"/>
      <c r="G123" s="14"/>
      <c r="H123" s="14"/>
      <c r="I123" s="14"/>
      <c r="J123" s="27"/>
    </row>
    <row r="124" customFormat="false" ht="17.35" hidden="false" customHeight="false" outlineLevel="0" collapsed="false">
      <c r="B124" s="9" t="s">
        <v>176</v>
      </c>
      <c r="C124" s="9"/>
      <c r="D124" s="9"/>
      <c r="E124" s="9"/>
      <c r="F124" s="9"/>
      <c r="G124" s="9"/>
      <c r="H124" s="9"/>
      <c r="I124" s="9"/>
      <c r="J124" s="9"/>
    </row>
    <row r="125" customFormat="false" ht="17.35" hidden="false" customHeight="false" outlineLevel="0" collapsed="false">
      <c r="B125" s="17" t="s">
        <v>177</v>
      </c>
      <c r="C125" s="17"/>
      <c r="D125" s="17"/>
      <c r="E125" s="17"/>
      <c r="F125" s="17"/>
      <c r="G125" s="17"/>
      <c r="H125" s="17"/>
      <c r="I125" s="17"/>
      <c r="J125" s="17" t="s">
        <v>32</v>
      </c>
    </row>
    <row r="126" customFormat="false" ht="17.35" hidden="false" customHeight="false" outlineLevel="0" collapsed="false">
      <c r="B126" s="10" t="s">
        <v>6</v>
      </c>
      <c r="C126" s="11" t="s">
        <v>29</v>
      </c>
      <c r="D126" s="11"/>
      <c r="E126" s="11"/>
      <c r="F126" s="11"/>
      <c r="G126" s="11"/>
      <c r="H126" s="11"/>
      <c r="I126" s="11"/>
      <c r="J126" s="51" t="n">
        <f aca="false">J33</f>
        <v>0</v>
      </c>
    </row>
    <row r="127" customFormat="false" ht="17.35" hidden="false" customHeight="false" outlineLevel="0" collapsed="false">
      <c r="B127" s="10" t="s">
        <v>8</v>
      </c>
      <c r="C127" s="11" t="s">
        <v>46</v>
      </c>
      <c r="D127" s="11"/>
      <c r="E127" s="11"/>
      <c r="F127" s="11"/>
      <c r="G127" s="11"/>
      <c r="H127" s="11"/>
      <c r="I127" s="11"/>
      <c r="J127" s="51" t="n">
        <f aca="false">J66</f>
        <v>0</v>
      </c>
    </row>
    <row r="128" customFormat="false" ht="17.35" hidden="false" customHeight="false" outlineLevel="0" collapsed="false">
      <c r="B128" s="10" t="s">
        <v>11</v>
      </c>
      <c r="C128" s="11" t="s">
        <v>98</v>
      </c>
      <c r="D128" s="11"/>
      <c r="E128" s="11"/>
      <c r="F128" s="11"/>
      <c r="G128" s="11"/>
      <c r="H128" s="11"/>
      <c r="I128" s="11"/>
      <c r="J128" s="51" t="n">
        <f aca="false">J75</f>
        <v>0</v>
      </c>
    </row>
    <row r="129" customFormat="false" ht="17.35" hidden="false" customHeight="false" outlineLevel="0" collapsed="false">
      <c r="B129" s="10" t="s">
        <v>13</v>
      </c>
      <c r="C129" s="11" t="s">
        <v>115</v>
      </c>
      <c r="D129" s="11"/>
      <c r="E129" s="11"/>
      <c r="F129" s="11"/>
      <c r="G129" s="11"/>
      <c r="H129" s="11"/>
      <c r="I129" s="11"/>
      <c r="J129" s="51" t="n">
        <f aca="false">J95</f>
        <v>0</v>
      </c>
    </row>
    <row r="130" customFormat="false" ht="17.35" hidden="false" customHeight="false" outlineLevel="0" collapsed="false">
      <c r="B130" s="10" t="s">
        <v>40</v>
      </c>
      <c r="C130" s="11" t="s">
        <v>144</v>
      </c>
      <c r="D130" s="11"/>
      <c r="E130" s="11"/>
      <c r="F130" s="11"/>
      <c r="G130" s="11"/>
      <c r="H130" s="11"/>
      <c r="I130" s="11"/>
      <c r="J130" s="51" t="n">
        <f aca="false">J103</f>
        <v>0</v>
      </c>
    </row>
    <row r="131" customFormat="false" ht="17.35" hidden="false" customHeight="false" outlineLevel="0" collapsed="false">
      <c r="B131" s="17"/>
      <c r="C131" s="17" t="s">
        <v>178</v>
      </c>
      <c r="D131" s="17"/>
      <c r="E131" s="17"/>
      <c r="F131" s="17"/>
      <c r="G131" s="17"/>
      <c r="H131" s="17"/>
      <c r="I131" s="17"/>
      <c r="J131" s="53" t="n">
        <f aca="false">SUM(J126:J130)</f>
        <v>0</v>
      </c>
    </row>
    <row r="132" customFormat="false" ht="17.35" hidden="false" customHeight="false" outlineLevel="0" collapsed="false">
      <c r="B132" s="10" t="s">
        <v>42</v>
      </c>
      <c r="C132" s="11" t="s">
        <v>152</v>
      </c>
      <c r="D132" s="11"/>
      <c r="E132" s="11"/>
      <c r="F132" s="11"/>
      <c r="G132" s="11"/>
      <c r="H132" s="11"/>
      <c r="I132" s="11"/>
      <c r="J132" s="51" t="n">
        <f aca="false">J113</f>
        <v>0</v>
      </c>
    </row>
    <row r="133" customFormat="false" ht="17.35" hidden="false" customHeight="false" outlineLevel="0" collapsed="false">
      <c r="B133" s="17" t="s">
        <v>179</v>
      </c>
      <c r="C133" s="17"/>
      <c r="D133" s="17"/>
      <c r="E133" s="17"/>
      <c r="F133" s="17"/>
      <c r="G133" s="17"/>
      <c r="H133" s="17"/>
      <c r="I133" s="17"/>
      <c r="J133" s="73" t="n">
        <f aca="false">TRUNC(J131+J132,2)</f>
        <v>0</v>
      </c>
    </row>
    <row r="134" customFormat="false" ht="17.35" hidden="false" customHeight="false" outlineLevel="0" collapsed="false">
      <c r="B134" s="17" t="s">
        <v>187</v>
      </c>
      <c r="C134" s="17"/>
      <c r="D134" s="17"/>
      <c r="E134" s="17"/>
      <c r="F134" s="17"/>
      <c r="G134" s="17"/>
      <c r="H134" s="17"/>
      <c r="I134" s="17"/>
      <c r="J134" s="73" t="n">
        <f aca="false">SUM(J133*2)</f>
        <v>0</v>
      </c>
    </row>
    <row r="135" customFormat="false" ht="17.35" hidden="false" customHeight="false" outlineLevel="0" collapsed="false">
      <c r="B135" s="17" t="s">
        <v>181</v>
      </c>
      <c r="C135" s="17"/>
      <c r="D135" s="17"/>
      <c r="E135" s="17"/>
      <c r="F135" s="17"/>
      <c r="G135" s="17"/>
      <c r="H135" s="17"/>
      <c r="I135" s="17"/>
      <c r="J135" s="73" t="n">
        <f aca="false">(J134*12)</f>
        <v>0</v>
      </c>
    </row>
    <row r="136" customFormat="false" ht="17.35" hidden="false" customHeight="false" outlineLevel="0" collapsed="false">
      <c r="B136" s="17" t="s">
        <v>182</v>
      </c>
      <c r="C136" s="17"/>
      <c r="D136" s="17"/>
      <c r="E136" s="17"/>
      <c r="F136" s="17"/>
      <c r="G136" s="17"/>
      <c r="H136" s="17"/>
      <c r="I136" s="17"/>
      <c r="J136" s="73" t="n">
        <f aca="false">SUM(J134*36)</f>
        <v>0</v>
      </c>
    </row>
    <row r="137" customFormat="false" ht="17.35" hidden="false" customHeight="false" outlineLevel="0" collapsed="false">
      <c r="B137" s="74"/>
      <c r="C137" s="74"/>
      <c r="D137" s="74"/>
      <c r="E137" s="74"/>
      <c r="F137" s="74"/>
      <c r="G137" s="74"/>
      <c r="H137" s="74"/>
      <c r="I137" s="74"/>
      <c r="J137" s="75"/>
    </row>
    <row r="138" customFormat="false" ht="17.35" hidden="false" customHeight="false" outlineLevel="0" collapsed="false">
      <c r="B138" s="74"/>
      <c r="C138" s="74"/>
      <c r="D138" s="74"/>
      <c r="E138" s="74"/>
      <c r="F138" s="74"/>
      <c r="G138" s="74"/>
      <c r="H138" s="74"/>
      <c r="I138" s="74"/>
      <c r="J138" s="74"/>
    </row>
    <row r="139" customFormat="false" ht="17.35" hidden="false" customHeight="false" outlineLevel="0" collapsed="false">
      <c r="B139" s="76"/>
      <c r="C139" s="77"/>
      <c r="D139" s="74"/>
      <c r="E139" s="74"/>
      <c r="F139" s="74"/>
      <c r="G139" s="74"/>
      <c r="H139" s="74"/>
      <c r="I139" s="74"/>
      <c r="J139" s="74"/>
    </row>
    <row r="140" customFormat="false" ht="17.35" hidden="false" customHeight="false" outlineLevel="0" collapsed="false">
      <c r="B140" s="78"/>
      <c r="C140" s="78"/>
      <c r="D140" s="79"/>
    </row>
    <row r="141" customFormat="false" ht="17.35" hidden="false" customHeight="false" outlineLevel="0" collapsed="false">
      <c r="B141" s="80"/>
      <c r="C141" s="74"/>
      <c r="D141" s="74"/>
    </row>
    <row r="142" customFormat="false" ht="17.35" hidden="false" customHeight="false" outlineLevel="0" collapsed="false">
      <c r="B142" s="80"/>
      <c r="C142" s="74"/>
      <c r="D142" s="74"/>
    </row>
  </sheetData>
  <mergeCells count="142">
    <mergeCell ref="B1:J1"/>
    <mergeCell ref="B2:J2"/>
    <mergeCell ref="B3:J3"/>
    <mergeCell ref="B4:J4"/>
    <mergeCell ref="B5:J5"/>
    <mergeCell ref="B6:J6"/>
    <mergeCell ref="B7:J7"/>
    <mergeCell ref="B8:J8"/>
    <mergeCell ref="C9:H9"/>
    <mergeCell ref="I9:J9"/>
    <mergeCell ref="C10:H10"/>
    <mergeCell ref="I10:J10"/>
    <mergeCell ref="C11:H11"/>
    <mergeCell ref="I11:J11"/>
    <mergeCell ref="C12:H12"/>
    <mergeCell ref="I12:J12"/>
    <mergeCell ref="B14:J14"/>
    <mergeCell ref="B15:C15"/>
    <mergeCell ref="D15:E15"/>
    <mergeCell ref="F15:J15"/>
    <mergeCell ref="B16:C16"/>
    <mergeCell ref="D16:E16"/>
    <mergeCell ref="F16:J16"/>
    <mergeCell ref="B18:J18"/>
    <mergeCell ref="C19:H19"/>
    <mergeCell ref="I19:J19"/>
    <mergeCell ref="C20:H20"/>
    <mergeCell ref="I20:J20"/>
    <mergeCell ref="C21:H21"/>
    <mergeCell ref="I21:J21"/>
    <mergeCell ref="C22:H22"/>
    <mergeCell ref="I22:J22"/>
    <mergeCell ref="C23:H23"/>
    <mergeCell ref="I23:J23"/>
    <mergeCell ref="B24:J24"/>
    <mergeCell ref="B25:J25"/>
    <mergeCell ref="C26:H26"/>
    <mergeCell ref="C27:H27"/>
    <mergeCell ref="C28:H28"/>
    <mergeCell ref="C29:H29"/>
    <mergeCell ref="C30:H30"/>
    <mergeCell ref="C31:H31"/>
    <mergeCell ref="C32:H32"/>
    <mergeCell ref="B33:I33"/>
    <mergeCell ref="B35:J35"/>
    <mergeCell ref="B36:H36"/>
    <mergeCell ref="C37:H37"/>
    <mergeCell ref="C38:H38"/>
    <mergeCell ref="B39:H39"/>
    <mergeCell ref="B40:J40"/>
    <mergeCell ref="B41:H41"/>
    <mergeCell ref="C42:H42"/>
    <mergeCell ref="C43:H43"/>
    <mergeCell ref="C44:H44"/>
    <mergeCell ref="C45:H45"/>
    <mergeCell ref="C46:H46"/>
    <mergeCell ref="C47:H47"/>
    <mergeCell ref="C48:H48"/>
    <mergeCell ref="C49:H49"/>
    <mergeCell ref="B50:H50"/>
    <mergeCell ref="B51:J51"/>
    <mergeCell ref="B52:H52"/>
    <mergeCell ref="C53:H53"/>
    <mergeCell ref="C54:H54"/>
    <mergeCell ref="C55:H55"/>
    <mergeCell ref="C56:H56"/>
    <mergeCell ref="C57:H57"/>
    <mergeCell ref="C58:H58"/>
    <mergeCell ref="B59:I59"/>
    <mergeCell ref="B60:J60"/>
    <mergeCell ref="B61:J61"/>
    <mergeCell ref="B62:I62"/>
    <mergeCell ref="C63:I63"/>
    <mergeCell ref="C64:I64"/>
    <mergeCell ref="C65:I65"/>
    <mergeCell ref="B66:I66"/>
    <mergeCell ref="B67:J67"/>
    <mergeCell ref="B68:J68"/>
    <mergeCell ref="C69:H69"/>
    <mergeCell ref="C70:H70"/>
    <mergeCell ref="C71:H71"/>
    <mergeCell ref="C72:H72"/>
    <mergeCell ref="C73:H73"/>
    <mergeCell ref="C74:H74"/>
    <mergeCell ref="B75:H75"/>
    <mergeCell ref="B76:J76"/>
    <mergeCell ref="B77:J77"/>
    <mergeCell ref="B78:H78"/>
    <mergeCell ref="C79:H79"/>
    <mergeCell ref="C80:H80"/>
    <mergeCell ref="C81:H81"/>
    <mergeCell ref="C82:H82"/>
    <mergeCell ref="C83:H83"/>
    <mergeCell ref="C84:H84"/>
    <mergeCell ref="B85:H85"/>
    <mergeCell ref="B86:J86"/>
    <mergeCell ref="B87:H87"/>
    <mergeCell ref="C88:H88"/>
    <mergeCell ref="B89:H89"/>
    <mergeCell ref="B90:J90"/>
    <mergeCell ref="B91:J91"/>
    <mergeCell ref="B92:I92"/>
    <mergeCell ref="C93:I93"/>
    <mergeCell ref="C94:I94"/>
    <mergeCell ref="B95:I95"/>
    <mergeCell ref="B96:J96"/>
    <mergeCell ref="B97:J97"/>
    <mergeCell ref="C98:H98"/>
    <mergeCell ref="C99:H99"/>
    <mergeCell ref="C100:H100"/>
    <mergeCell ref="C101:H101"/>
    <mergeCell ref="C102:H102"/>
    <mergeCell ref="B103:H103"/>
    <mergeCell ref="B104:J104"/>
    <mergeCell ref="B105:J105"/>
    <mergeCell ref="C106:H106"/>
    <mergeCell ref="C107:H107"/>
    <mergeCell ref="C108:H108"/>
    <mergeCell ref="C109:H109"/>
    <mergeCell ref="C110:H110"/>
    <mergeCell ref="C111:H111"/>
    <mergeCell ref="C112:H112"/>
    <mergeCell ref="B113:H113"/>
    <mergeCell ref="C114:J114"/>
    <mergeCell ref="C115:H115"/>
    <mergeCell ref="C116:H116"/>
    <mergeCell ref="C118:H118"/>
    <mergeCell ref="C120:H120"/>
    <mergeCell ref="C122:H122"/>
    <mergeCell ref="B124:J124"/>
    <mergeCell ref="B125:I125"/>
    <mergeCell ref="C126:I126"/>
    <mergeCell ref="C127:I127"/>
    <mergeCell ref="C128:I128"/>
    <mergeCell ref="C129:I129"/>
    <mergeCell ref="C130:I130"/>
    <mergeCell ref="C131:I131"/>
    <mergeCell ref="C132:I132"/>
    <mergeCell ref="B133:I133"/>
    <mergeCell ref="B134:I134"/>
    <mergeCell ref="B135:I135"/>
    <mergeCell ref="B136:I136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38"/>
  <sheetViews>
    <sheetView showFormulas="false" showGridLines="false" showRowColHeaders="true" showZeros="true" rightToLeft="false" tabSelected="false" showOutlineSymbols="true" defaultGridColor="true" view="normal" topLeftCell="A82" colorId="64" zoomScale="80" zoomScaleNormal="80" zoomScalePageLayoutView="100" workbookViewId="0">
      <selection pane="topLeft" activeCell="K59" activeCellId="0" sqref="K59"/>
    </sheetView>
  </sheetViews>
  <sheetFormatPr defaultColWidth="9.18359375" defaultRowHeight="17.35" zeroHeight="false" outlineLevelRow="0" outlineLevelCol="0"/>
  <cols>
    <col collapsed="false" customWidth="false" hidden="false" outlineLevel="0" max="1" min="1" style="82" width="9.18"/>
    <col collapsed="false" customWidth="true" hidden="false" outlineLevel="0" max="7" min="2" style="82" width="11.53"/>
    <col collapsed="false" customWidth="true" hidden="false" outlineLevel="0" max="8" min="8" style="82" width="37.2"/>
    <col collapsed="false" customWidth="true" hidden="false" outlineLevel="0" max="9" min="9" style="82" width="10.58"/>
    <col collapsed="false" customWidth="true" hidden="false" outlineLevel="0" max="10" min="10" style="82" width="21.01"/>
    <col collapsed="false" customWidth="true" hidden="false" outlineLevel="0" max="11" min="11" style="82" width="11.53"/>
    <col collapsed="false" customWidth="true" hidden="false" outlineLevel="0" max="12" min="12" style="82" width="52.5"/>
    <col collapsed="false" customWidth="true" hidden="false" outlineLevel="0" max="13" min="13" style="82" width="143.07"/>
    <col collapsed="false" customWidth="true" hidden="false" outlineLevel="0" max="14" min="14" style="82" width="11.53"/>
    <col collapsed="false" customWidth="true" hidden="false" outlineLevel="0" max="30" min="15" style="83" width="11.53"/>
    <col collapsed="false" customWidth="false" hidden="false" outlineLevel="0" max="16371" min="31" style="83" width="9.18"/>
    <col collapsed="false" customWidth="true" hidden="false" outlineLevel="0" max="16384" min="16372" style="83" width="11.53"/>
  </cols>
  <sheetData>
    <row r="1" s="84" customFormat="true" ht="17.35" hidden="false" customHeight="false" outlineLevel="0" collapsed="false">
      <c r="A1" s="1"/>
      <c r="B1" s="3" t="s">
        <v>0</v>
      </c>
      <c r="C1" s="3"/>
      <c r="D1" s="3"/>
      <c r="E1" s="3"/>
      <c r="F1" s="3"/>
      <c r="G1" s="3"/>
      <c r="H1" s="3"/>
      <c r="I1" s="3"/>
      <c r="J1" s="3"/>
      <c r="K1" s="1"/>
      <c r="L1" s="2"/>
      <c r="M1" s="2"/>
      <c r="N1" s="1"/>
    </row>
    <row r="2" s="84" customFormat="true" ht="17.35" hidden="false" customHeight="false" outlineLevel="0" collapsed="false">
      <c r="A2" s="1"/>
      <c r="B2" s="4" t="s">
        <v>1</v>
      </c>
      <c r="C2" s="4"/>
      <c r="D2" s="4"/>
      <c r="E2" s="4"/>
      <c r="F2" s="4"/>
      <c r="G2" s="4"/>
      <c r="H2" s="4"/>
      <c r="I2" s="4"/>
      <c r="J2" s="4"/>
      <c r="K2" s="1"/>
      <c r="L2" s="2"/>
      <c r="M2" s="2"/>
      <c r="N2" s="1"/>
    </row>
    <row r="3" s="84" customFormat="true" ht="17.35" hidden="false" customHeight="false" outlineLevel="0" collapsed="false">
      <c r="A3" s="1"/>
      <c r="B3" s="4" t="s">
        <v>2</v>
      </c>
      <c r="C3" s="4"/>
      <c r="D3" s="4"/>
      <c r="E3" s="4"/>
      <c r="F3" s="4"/>
      <c r="G3" s="4"/>
      <c r="H3" s="4"/>
      <c r="I3" s="4"/>
      <c r="J3" s="4"/>
      <c r="K3" s="1"/>
      <c r="L3" s="2"/>
      <c r="M3" s="2"/>
      <c r="N3" s="1"/>
    </row>
    <row r="4" s="84" customFormat="true" ht="17.35" hidden="false" customHeight="false" outlineLevel="0" collapsed="false">
      <c r="A4" s="1"/>
      <c r="B4" s="5" t="s">
        <v>3</v>
      </c>
      <c r="C4" s="5"/>
      <c r="D4" s="5"/>
      <c r="E4" s="5"/>
      <c r="F4" s="5"/>
      <c r="G4" s="5"/>
      <c r="H4" s="5"/>
      <c r="I4" s="5"/>
      <c r="J4" s="5"/>
      <c r="K4" s="1"/>
      <c r="L4" s="2"/>
      <c r="M4" s="2"/>
      <c r="N4" s="1"/>
    </row>
    <row r="5" s="84" customFormat="true" ht="17.35" hidden="false" customHeight="false" outlineLevel="0" collapsed="false">
      <c r="A5" s="1"/>
      <c r="B5" s="6"/>
      <c r="C5" s="6"/>
      <c r="D5" s="6"/>
      <c r="E5" s="6"/>
      <c r="F5" s="6"/>
      <c r="G5" s="6"/>
      <c r="H5" s="6"/>
      <c r="I5" s="6"/>
      <c r="J5" s="6"/>
      <c r="K5" s="1"/>
      <c r="L5" s="2"/>
      <c r="M5" s="2"/>
      <c r="N5" s="1"/>
    </row>
    <row r="6" s="84" customFormat="true" ht="17.35" hidden="false" customHeight="false" outlineLevel="0" collapsed="false">
      <c r="A6" s="1"/>
      <c r="B6" s="7" t="s">
        <v>188</v>
      </c>
      <c r="C6" s="7"/>
      <c r="D6" s="7"/>
      <c r="E6" s="7"/>
      <c r="F6" s="7"/>
      <c r="G6" s="7"/>
      <c r="H6" s="7"/>
      <c r="I6" s="7"/>
      <c r="J6" s="7"/>
      <c r="K6" s="1"/>
      <c r="L6" s="2"/>
      <c r="M6" s="2"/>
      <c r="N6" s="1"/>
    </row>
    <row r="7" s="84" customFormat="true" ht="17.35" hidden="false" customHeight="false" outlineLevel="0" collapsed="false">
      <c r="A7" s="1"/>
      <c r="B7" s="8"/>
      <c r="C7" s="8"/>
      <c r="D7" s="8"/>
      <c r="E7" s="8"/>
      <c r="F7" s="8"/>
      <c r="G7" s="8"/>
      <c r="H7" s="8"/>
      <c r="I7" s="8"/>
      <c r="J7" s="8"/>
      <c r="K7" s="1"/>
      <c r="L7" s="2"/>
      <c r="M7" s="2"/>
      <c r="N7" s="1"/>
    </row>
    <row r="8" s="84" customFormat="true" ht="17.35" hidden="false" customHeight="false" outlineLevel="0" collapsed="false">
      <c r="A8" s="1"/>
      <c r="B8" s="9" t="s">
        <v>5</v>
      </c>
      <c r="C8" s="9"/>
      <c r="D8" s="9"/>
      <c r="E8" s="9"/>
      <c r="F8" s="9"/>
      <c r="G8" s="9"/>
      <c r="H8" s="9"/>
      <c r="I8" s="9"/>
      <c r="J8" s="9"/>
      <c r="K8" s="1"/>
      <c r="L8" s="2"/>
      <c r="M8" s="2"/>
      <c r="N8" s="1"/>
    </row>
    <row r="9" s="84" customFormat="true" ht="17.35" hidden="false" customHeight="false" outlineLevel="0" collapsed="false">
      <c r="A9" s="1"/>
      <c r="B9" s="10" t="s">
        <v>6</v>
      </c>
      <c r="C9" s="11" t="s">
        <v>7</v>
      </c>
      <c r="D9" s="11"/>
      <c r="E9" s="11"/>
      <c r="F9" s="11"/>
      <c r="G9" s="11"/>
      <c r="H9" s="11"/>
      <c r="I9" s="12"/>
      <c r="J9" s="12"/>
      <c r="K9" s="1"/>
      <c r="L9" s="2"/>
      <c r="M9" s="2"/>
      <c r="N9" s="1"/>
    </row>
    <row r="10" s="84" customFormat="true" ht="17.35" hidden="false" customHeight="false" outlineLevel="0" collapsed="false">
      <c r="A10" s="1"/>
      <c r="B10" s="10" t="s">
        <v>8</v>
      </c>
      <c r="C10" s="11" t="s">
        <v>9</v>
      </c>
      <c r="D10" s="11"/>
      <c r="E10" s="11"/>
      <c r="F10" s="11"/>
      <c r="G10" s="11"/>
      <c r="H10" s="11"/>
      <c r="I10" s="10" t="s">
        <v>10</v>
      </c>
      <c r="J10" s="10"/>
      <c r="K10" s="1"/>
      <c r="L10" s="2"/>
      <c r="M10" s="2"/>
      <c r="N10" s="1"/>
    </row>
    <row r="11" s="84" customFormat="true" ht="14.25" hidden="false" customHeight="true" outlineLevel="0" collapsed="false">
      <c r="A11" s="1"/>
      <c r="B11" s="10" t="s">
        <v>11</v>
      </c>
      <c r="C11" s="11" t="s">
        <v>12</v>
      </c>
      <c r="D11" s="11"/>
      <c r="E11" s="11"/>
      <c r="F11" s="11"/>
      <c r="G11" s="11"/>
      <c r="H11" s="11"/>
      <c r="I11" s="13" t="s">
        <v>1</v>
      </c>
      <c r="J11" s="13"/>
      <c r="K11" s="1"/>
      <c r="L11" s="2"/>
      <c r="M11" s="2"/>
      <c r="N11" s="1"/>
    </row>
    <row r="12" s="84" customFormat="true" ht="17.35" hidden="false" customHeight="false" outlineLevel="0" collapsed="false">
      <c r="A12" s="1"/>
      <c r="B12" s="10" t="s">
        <v>13</v>
      </c>
      <c r="C12" s="11" t="s">
        <v>14</v>
      </c>
      <c r="D12" s="11"/>
      <c r="E12" s="11"/>
      <c r="F12" s="11"/>
      <c r="G12" s="11"/>
      <c r="H12" s="11"/>
      <c r="I12" s="10" t="n">
        <v>36</v>
      </c>
      <c r="J12" s="10"/>
      <c r="K12" s="1"/>
      <c r="L12" s="2"/>
      <c r="M12" s="2"/>
      <c r="N12" s="1"/>
    </row>
    <row r="13" s="84" customFormat="true" ht="17.35" hidden="false" customHeight="false" outlineLevel="0" collapsed="false">
      <c r="A13" s="1"/>
      <c r="B13" s="14"/>
      <c r="C13" s="15"/>
      <c r="D13" s="15"/>
      <c r="E13" s="15"/>
      <c r="F13" s="15"/>
      <c r="G13" s="15"/>
      <c r="H13" s="15"/>
      <c r="I13" s="14"/>
      <c r="J13" s="14"/>
      <c r="K13" s="1"/>
      <c r="L13" s="2"/>
      <c r="M13" s="2"/>
      <c r="N13" s="1"/>
    </row>
    <row r="14" s="84" customFormat="true" ht="17.35" hidden="false" customHeight="false" outlineLevel="0" collapsed="false">
      <c r="A14" s="1"/>
      <c r="B14" s="9" t="s">
        <v>15</v>
      </c>
      <c r="C14" s="9"/>
      <c r="D14" s="9"/>
      <c r="E14" s="9"/>
      <c r="F14" s="9"/>
      <c r="G14" s="9"/>
      <c r="H14" s="9"/>
      <c r="I14" s="9"/>
      <c r="J14" s="9"/>
      <c r="K14" s="1"/>
      <c r="L14" s="2"/>
      <c r="M14" s="2"/>
      <c r="N14" s="1"/>
    </row>
    <row r="15" s="84" customFormat="true" ht="20.5" hidden="false" customHeight="true" outlineLevel="0" collapsed="false">
      <c r="A15" s="1"/>
      <c r="B15" s="10" t="s">
        <v>16</v>
      </c>
      <c r="C15" s="10"/>
      <c r="D15" s="10" t="s">
        <v>17</v>
      </c>
      <c r="E15" s="10"/>
      <c r="F15" s="10" t="s">
        <v>18</v>
      </c>
      <c r="G15" s="10"/>
      <c r="H15" s="10"/>
      <c r="I15" s="10"/>
      <c r="J15" s="10"/>
      <c r="K15" s="1"/>
      <c r="L15" s="2"/>
      <c r="M15" s="2"/>
      <c r="N15" s="1"/>
    </row>
    <row r="16" s="84" customFormat="true" ht="20.5" hidden="false" customHeight="true" outlineLevel="0" collapsed="false">
      <c r="A16" s="1"/>
      <c r="B16" s="10"/>
      <c r="C16" s="10"/>
      <c r="D16" s="10" t="s">
        <v>19</v>
      </c>
      <c r="E16" s="10"/>
      <c r="F16" s="10" t="n">
        <v>4</v>
      </c>
      <c r="G16" s="10"/>
      <c r="H16" s="10"/>
      <c r="I16" s="10"/>
      <c r="J16" s="10"/>
      <c r="K16" s="1"/>
      <c r="L16" s="2"/>
      <c r="M16" s="2"/>
      <c r="N16" s="1"/>
    </row>
    <row r="17" s="84" customFormat="true" ht="17.35" hidden="false" customHeight="false" outlineLevel="0" collapsed="false">
      <c r="A17" s="1"/>
      <c r="B17" s="14"/>
      <c r="C17" s="15"/>
      <c r="D17" s="15"/>
      <c r="E17" s="15"/>
      <c r="F17" s="15"/>
      <c r="G17" s="15"/>
      <c r="H17" s="15"/>
      <c r="I17" s="14"/>
      <c r="J17" s="14"/>
      <c r="K17" s="1"/>
      <c r="L17" s="2"/>
      <c r="M17" s="2"/>
      <c r="N17" s="1"/>
    </row>
    <row r="18" s="84" customFormat="true" ht="20.5" hidden="false" customHeight="true" outlineLevel="0" collapsed="false">
      <c r="A18" s="1"/>
      <c r="B18" s="9" t="s">
        <v>21</v>
      </c>
      <c r="C18" s="9"/>
      <c r="D18" s="9"/>
      <c r="E18" s="9"/>
      <c r="F18" s="9"/>
      <c r="G18" s="9"/>
      <c r="H18" s="9"/>
      <c r="I18" s="9"/>
      <c r="J18" s="9"/>
      <c r="K18" s="1"/>
      <c r="L18" s="2"/>
      <c r="M18" s="2"/>
      <c r="N18" s="1"/>
    </row>
    <row r="19" s="84" customFormat="true" ht="20.5" hidden="false" customHeight="true" outlineLevel="0" collapsed="false">
      <c r="A19" s="1"/>
      <c r="B19" s="10" t="n">
        <v>1</v>
      </c>
      <c r="C19" s="11" t="s">
        <v>22</v>
      </c>
      <c r="D19" s="11"/>
      <c r="E19" s="11"/>
      <c r="F19" s="11"/>
      <c r="G19" s="11"/>
      <c r="H19" s="11"/>
      <c r="I19" s="10" t="s">
        <v>23</v>
      </c>
      <c r="J19" s="10"/>
      <c r="K19" s="1"/>
      <c r="L19" s="2"/>
      <c r="M19" s="2"/>
      <c r="N19" s="1"/>
    </row>
    <row r="20" s="84" customFormat="true" ht="20.5" hidden="false" customHeight="true" outlineLevel="0" collapsed="false">
      <c r="A20" s="1"/>
      <c r="B20" s="10" t="n">
        <v>2</v>
      </c>
      <c r="C20" s="11" t="s">
        <v>24</v>
      </c>
      <c r="D20" s="11"/>
      <c r="E20" s="11"/>
      <c r="F20" s="11"/>
      <c r="G20" s="11"/>
      <c r="H20" s="11"/>
      <c r="I20" s="10" t="s">
        <v>25</v>
      </c>
      <c r="J20" s="10"/>
      <c r="K20" s="1"/>
      <c r="L20" s="2"/>
      <c r="M20" s="2"/>
      <c r="N20" s="1"/>
    </row>
    <row r="21" s="84" customFormat="true" ht="20.5" hidden="false" customHeight="true" outlineLevel="0" collapsed="false">
      <c r="A21" s="1"/>
      <c r="B21" s="10" t="n">
        <v>3</v>
      </c>
      <c r="C21" s="11" t="s">
        <v>26</v>
      </c>
      <c r="D21" s="11"/>
      <c r="E21" s="11"/>
      <c r="F21" s="11"/>
      <c r="G21" s="11"/>
      <c r="H21" s="11"/>
      <c r="I21" s="16" t="n">
        <v>0</v>
      </c>
      <c r="J21" s="16"/>
      <c r="K21" s="1"/>
      <c r="L21" s="2"/>
      <c r="M21" s="2"/>
      <c r="N21" s="1"/>
    </row>
    <row r="22" s="84" customFormat="true" ht="20.5" hidden="false" customHeight="true" outlineLevel="0" collapsed="false">
      <c r="A22" s="1"/>
      <c r="B22" s="10" t="n">
        <v>4</v>
      </c>
      <c r="C22" s="11" t="s">
        <v>27</v>
      </c>
      <c r="D22" s="11"/>
      <c r="E22" s="11"/>
      <c r="F22" s="11"/>
      <c r="G22" s="11"/>
      <c r="H22" s="11"/>
      <c r="I22" s="17" t="s">
        <v>23</v>
      </c>
      <c r="J22" s="17"/>
      <c r="K22" s="1"/>
      <c r="L22" s="2"/>
      <c r="M22" s="2"/>
      <c r="N22" s="1"/>
    </row>
    <row r="23" s="84" customFormat="true" ht="20.5" hidden="false" customHeight="true" outlineLevel="0" collapsed="false">
      <c r="A23" s="1"/>
      <c r="B23" s="10" t="n">
        <v>5</v>
      </c>
      <c r="C23" s="11" t="s">
        <v>28</v>
      </c>
      <c r="D23" s="11"/>
      <c r="E23" s="11"/>
      <c r="F23" s="11"/>
      <c r="G23" s="11"/>
      <c r="H23" s="11"/>
      <c r="I23" s="12" t="n">
        <v>45778</v>
      </c>
      <c r="J23" s="12"/>
      <c r="K23" s="1"/>
      <c r="L23" s="2"/>
      <c r="M23" s="2"/>
      <c r="N23" s="1"/>
    </row>
    <row r="24" s="84" customFormat="true" ht="20.5" hidden="false" customHeight="true" outlineLevel="0" collapsed="false">
      <c r="A24" s="1"/>
      <c r="B24" s="6"/>
      <c r="C24" s="6"/>
      <c r="D24" s="6"/>
      <c r="E24" s="6"/>
      <c r="F24" s="6"/>
      <c r="G24" s="6"/>
      <c r="H24" s="6"/>
      <c r="I24" s="6"/>
      <c r="J24" s="6"/>
      <c r="K24" s="1"/>
      <c r="L24" s="2"/>
      <c r="M24" s="2"/>
      <c r="N24" s="1"/>
    </row>
    <row r="25" s="84" customFormat="true" ht="20.5" hidden="false" customHeight="true" outlineLevel="0" collapsed="false">
      <c r="A25" s="1"/>
      <c r="B25" s="18" t="s">
        <v>29</v>
      </c>
      <c r="C25" s="18"/>
      <c r="D25" s="18"/>
      <c r="E25" s="18"/>
      <c r="F25" s="18"/>
      <c r="G25" s="18"/>
      <c r="H25" s="18"/>
      <c r="I25" s="18"/>
      <c r="J25" s="18"/>
      <c r="K25" s="1"/>
      <c r="L25" s="2"/>
      <c r="M25" s="2"/>
      <c r="N25" s="1"/>
    </row>
    <row r="26" s="84" customFormat="true" ht="20.5" hidden="false" customHeight="true" outlineLevel="0" collapsed="false">
      <c r="A26" s="1"/>
      <c r="B26" s="17" t="n">
        <v>1</v>
      </c>
      <c r="C26" s="17" t="s">
        <v>30</v>
      </c>
      <c r="D26" s="17"/>
      <c r="E26" s="17"/>
      <c r="F26" s="17"/>
      <c r="G26" s="17"/>
      <c r="H26" s="17"/>
      <c r="I26" s="17" t="s">
        <v>31</v>
      </c>
      <c r="J26" s="17" t="s">
        <v>32</v>
      </c>
      <c r="K26" s="1"/>
      <c r="L26" s="19" t="s">
        <v>33</v>
      </c>
      <c r="M26" s="19" t="s">
        <v>34</v>
      </c>
      <c r="N26" s="1"/>
    </row>
    <row r="27" s="84" customFormat="true" ht="20.5" hidden="false" customHeight="true" outlineLevel="0" collapsed="false">
      <c r="A27" s="1"/>
      <c r="B27" s="17" t="s">
        <v>6</v>
      </c>
      <c r="C27" s="11" t="s">
        <v>35</v>
      </c>
      <c r="D27" s="11"/>
      <c r="E27" s="11"/>
      <c r="F27" s="11"/>
      <c r="G27" s="11"/>
      <c r="H27" s="11"/>
      <c r="I27" s="20"/>
      <c r="J27" s="21" t="n">
        <f aca="false">I21</f>
        <v>0</v>
      </c>
      <c r="K27" s="1"/>
      <c r="L27" s="22"/>
      <c r="M27" s="23" t="s">
        <v>36</v>
      </c>
      <c r="N27" s="1"/>
    </row>
    <row r="28" s="84" customFormat="true" ht="20.5" hidden="false" customHeight="true" outlineLevel="0" collapsed="false">
      <c r="A28" s="1"/>
      <c r="B28" s="17" t="s">
        <v>8</v>
      </c>
      <c r="C28" s="11" t="s">
        <v>37</v>
      </c>
      <c r="D28" s="11"/>
      <c r="E28" s="11"/>
      <c r="F28" s="11"/>
      <c r="G28" s="11"/>
      <c r="H28" s="11"/>
      <c r="I28" s="24"/>
      <c r="J28" s="21" t="n">
        <v>0</v>
      </c>
      <c r="K28" s="1"/>
      <c r="L28" s="2"/>
      <c r="M28" s="2"/>
      <c r="N28" s="1"/>
    </row>
    <row r="29" s="84" customFormat="true" ht="20.5" hidden="false" customHeight="true" outlineLevel="0" collapsed="false">
      <c r="A29" s="1"/>
      <c r="B29" s="17" t="s">
        <v>11</v>
      </c>
      <c r="C29" s="11" t="s">
        <v>38</v>
      </c>
      <c r="D29" s="11"/>
      <c r="E29" s="11"/>
      <c r="F29" s="11"/>
      <c r="G29" s="11"/>
      <c r="H29" s="11"/>
      <c r="I29" s="24"/>
      <c r="J29" s="21" t="n">
        <v>0</v>
      </c>
      <c r="K29" s="1"/>
      <c r="L29" s="2"/>
      <c r="M29" s="2"/>
      <c r="N29" s="1"/>
    </row>
    <row r="30" s="84" customFormat="true" ht="20.5" hidden="false" customHeight="true" outlineLevel="0" collapsed="false">
      <c r="A30" s="1"/>
      <c r="B30" s="17" t="s">
        <v>13</v>
      </c>
      <c r="C30" s="11" t="s">
        <v>39</v>
      </c>
      <c r="D30" s="11"/>
      <c r="E30" s="11"/>
      <c r="F30" s="11"/>
      <c r="G30" s="11"/>
      <c r="H30" s="11"/>
      <c r="I30" s="24"/>
      <c r="J30" s="21" t="n">
        <v>0</v>
      </c>
      <c r="K30" s="2"/>
      <c r="L30" s="2"/>
      <c r="M30" s="2"/>
      <c r="N30" s="1"/>
    </row>
    <row r="31" s="84" customFormat="true" ht="20.5" hidden="false" customHeight="true" outlineLevel="0" collapsed="false">
      <c r="A31" s="1"/>
      <c r="B31" s="17" t="s">
        <v>40</v>
      </c>
      <c r="C31" s="11" t="s">
        <v>189</v>
      </c>
      <c r="D31" s="11"/>
      <c r="E31" s="11"/>
      <c r="F31" s="11"/>
      <c r="G31" s="11"/>
      <c r="H31" s="11"/>
      <c r="I31" s="24"/>
      <c r="J31" s="21" t="n">
        <v>0</v>
      </c>
      <c r="K31" s="1"/>
      <c r="L31" s="2"/>
      <c r="M31" s="2"/>
      <c r="N31" s="1"/>
    </row>
    <row r="32" s="84" customFormat="true" ht="20.5" hidden="false" customHeight="true" outlineLevel="0" collapsed="false">
      <c r="A32" s="1"/>
      <c r="B32" s="17" t="s">
        <v>42</v>
      </c>
      <c r="C32" s="11" t="s">
        <v>186</v>
      </c>
      <c r="D32" s="11"/>
      <c r="E32" s="11"/>
      <c r="F32" s="11"/>
      <c r="G32" s="11"/>
      <c r="H32" s="11"/>
      <c r="I32" s="24"/>
      <c r="J32" s="21" t="n">
        <v>0</v>
      </c>
      <c r="K32" s="1"/>
      <c r="L32" s="22"/>
      <c r="M32" s="23" t="s">
        <v>44</v>
      </c>
      <c r="N32" s="1"/>
    </row>
    <row r="33" s="84" customFormat="true" ht="20.5" hidden="false" customHeight="true" outlineLevel="0" collapsed="false">
      <c r="A33" s="1"/>
      <c r="B33" s="17" t="s">
        <v>45</v>
      </c>
      <c r="C33" s="17"/>
      <c r="D33" s="17"/>
      <c r="E33" s="17"/>
      <c r="F33" s="17"/>
      <c r="G33" s="17"/>
      <c r="H33" s="17"/>
      <c r="I33" s="17"/>
      <c r="J33" s="25" t="n">
        <f aca="false">SUM(J27:J32)</f>
        <v>0</v>
      </c>
      <c r="K33" s="1"/>
      <c r="L33" s="2"/>
      <c r="M33" s="2"/>
      <c r="N33" s="1"/>
    </row>
    <row r="34" s="84" customFormat="true" ht="20.5" hidden="false" customHeight="true" outlineLevel="0" collapsed="false">
      <c r="A34" s="1"/>
      <c r="B34" s="26"/>
      <c r="C34" s="26"/>
      <c r="D34" s="26"/>
      <c r="E34" s="26"/>
      <c r="F34" s="26"/>
      <c r="G34" s="26"/>
      <c r="H34" s="26"/>
      <c r="I34" s="26"/>
      <c r="J34" s="27"/>
      <c r="K34" s="1"/>
      <c r="L34" s="2"/>
      <c r="M34" s="2"/>
      <c r="N34" s="1"/>
    </row>
    <row r="35" s="84" customFormat="true" ht="20.5" hidden="false" customHeight="true" outlineLevel="0" collapsed="false">
      <c r="A35" s="1"/>
      <c r="B35" s="18" t="s">
        <v>46</v>
      </c>
      <c r="C35" s="18"/>
      <c r="D35" s="18"/>
      <c r="E35" s="18"/>
      <c r="F35" s="18"/>
      <c r="G35" s="18"/>
      <c r="H35" s="18"/>
      <c r="I35" s="18"/>
      <c r="J35" s="18"/>
      <c r="K35" s="1"/>
      <c r="L35" s="2"/>
      <c r="M35" s="2"/>
      <c r="N35" s="1"/>
    </row>
    <row r="36" s="84" customFormat="true" ht="20.5" hidden="false" customHeight="true" outlineLevel="0" collapsed="false">
      <c r="A36" s="1"/>
      <c r="B36" s="28" t="s">
        <v>47</v>
      </c>
      <c r="C36" s="28"/>
      <c r="D36" s="28"/>
      <c r="E36" s="28"/>
      <c r="F36" s="28"/>
      <c r="G36" s="28"/>
      <c r="H36" s="28"/>
      <c r="I36" s="28" t="s">
        <v>31</v>
      </c>
      <c r="J36" s="28" t="s">
        <v>32</v>
      </c>
      <c r="K36" s="1"/>
      <c r="L36" s="19" t="s">
        <v>33</v>
      </c>
      <c r="M36" s="19" t="s">
        <v>34</v>
      </c>
      <c r="N36" s="1"/>
    </row>
    <row r="37" s="84" customFormat="true" ht="20.5" hidden="false" customHeight="true" outlineLevel="0" collapsed="false">
      <c r="A37" s="1"/>
      <c r="B37" s="17" t="s">
        <v>6</v>
      </c>
      <c r="C37" s="11" t="s">
        <v>48</v>
      </c>
      <c r="D37" s="11"/>
      <c r="E37" s="11"/>
      <c r="F37" s="11"/>
      <c r="G37" s="11"/>
      <c r="H37" s="11"/>
      <c r="I37" s="29" t="n">
        <v>0.083333</v>
      </c>
      <c r="J37" s="21" t="n">
        <f aca="false">TRUNC($J$33*I37,2)</f>
        <v>0</v>
      </c>
      <c r="K37" s="30"/>
      <c r="L37" s="22"/>
      <c r="M37" s="31" t="s">
        <v>49</v>
      </c>
      <c r="N37" s="1"/>
    </row>
    <row r="38" s="84" customFormat="true" ht="20.5" hidden="false" customHeight="true" outlineLevel="0" collapsed="false">
      <c r="A38" s="1"/>
      <c r="B38" s="17" t="s">
        <v>8</v>
      </c>
      <c r="C38" s="11" t="s">
        <v>50</v>
      </c>
      <c r="D38" s="11"/>
      <c r="E38" s="11"/>
      <c r="F38" s="11"/>
      <c r="G38" s="11"/>
      <c r="H38" s="11"/>
      <c r="I38" s="32" t="n">
        <v>0.121</v>
      </c>
      <c r="J38" s="21" t="n">
        <f aca="false">TRUNC($J$33*I38,2)</f>
        <v>0</v>
      </c>
      <c r="K38" s="30"/>
      <c r="L38" s="31" t="s">
        <v>51</v>
      </c>
      <c r="M38" s="31" t="s">
        <v>52</v>
      </c>
      <c r="N38" s="1"/>
    </row>
    <row r="39" s="84" customFormat="true" ht="20.5" hidden="false" customHeight="true" outlineLevel="0" collapsed="false">
      <c r="A39" s="1"/>
      <c r="B39" s="17" t="s">
        <v>53</v>
      </c>
      <c r="C39" s="17"/>
      <c r="D39" s="17"/>
      <c r="E39" s="17"/>
      <c r="F39" s="17"/>
      <c r="G39" s="17"/>
      <c r="H39" s="17"/>
      <c r="I39" s="33" t="n">
        <f aca="false">SUM(I37:I38)</f>
        <v>0.204333</v>
      </c>
      <c r="J39" s="25" t="n">
        <f aca="false">SUM(J37:J38)</f>
        <v>0</v>
      </c>
      <c r="K39" s="34"/>
      <c r="L39" s="2"/>
      <c r="M39" s="2"/>
      <c r="N39" s="1"/>
    </row>
    <row r="40" s="84" customFormat="true" ht="20.5" hidden="false" customHeight="true" outlineLevel="0" collapsed="false">
      <c r="A40" s="1"/>
      <c r="B40" s="35"/>
      <c r="C40" s="35"/>
      <c r="D40" s="35"/>
      <c r="E40" s="35"/>
      <c r="F40" s="35"/>
      <c r="G40" s="35"/>
      <c r="H40" s="35"/>
      <c r="I40" s="35"/>
      <c r="J40" s="35"/>
      <c r="K40" s="1"/>
      <c r="L40" s="2"/>
      <c r="M40" s="2"/>
      <c r="N40" s="1"/>
    </row>
    <row r="41" s="84" customFormat="true" ht="20.5" hidden="false" customHeight="true" outlineLevel="0" collapsed="false">
      <c r="A41" s="1"/>
      <c r="B41" s="28" t="s">
        <v>54</v>
      </c>
      <c r="C41" s="28"/>
      <c r="D41" s="28"/>
      <c r="E41" s="28"/>
      <c r="F41" s="28"/>
      <c r="G41" s="28"/>
      <c r="H41" s="28"/>
      <c r="I41" s="28" t="s">
        <v>31</v>
      </c>
      <c r="J41" s="28" t="s">
        <v>32</v>
      </c>
      <c r="K41" s="1"/>
      <c r="L41" s="19" t="s">
        <v>33</v>
      </c>
      <c r="M41" s="19" t="s">
        <v>34</v>
      </c>
      <c r="N41" s="1"/>
    </row>
    <row r="42" s="84" customFormat="true" ht="20.5" hidden="false" customHeight="true" outlineLevel="0" collapsed="false">
      <c r="A42" s="1"/>
      <c r="B42" s="17" t="s">
        <v>6</v>
      </c>
      <c r="C42" s="11" t="s">
        <v>55</v>
      </c>
      <c r="D42" s="11"/>
      <c r="E42" s="11"/>
      <c r="F42" s="11"/>
      <c r="G42" s="11"/>
      <c r="H42" s="11"/>
      <c r="I42" s="29" t="n">
        <v>0.2</v>
      </c>
      <c r="J42" s="21" t="n">
        <f aca="false">TRUNC(($J$33+$J$39)*$I$42,2)</f>
        <v>0</v>
      </c>
      <c r="K42" s="1"/>
      <c r="L42" s="22"/>
      <c r="M42" s="36" t="s">
        <v>56</v>
      </c>
      <c r="N42" s="1"/>
    </row>
    <row r="43" s="84" customFormat="true" ht="20.5" hidden="false" customHeight="true" outlineLevel="0" collapsed="false">
      <c r="A43" s="1"/>
      <c r="B43" s="17" t="s">
        <v>8</v>
      </c>
      <c r="C43" s="11" t="s">
        <v>57</v>
      </c>
      <c r="D43" s="11"/>
      <c r="E43" s="11"/>
      <c r="F43" s="11"/>
      <c r="G43" s="11"/>
      <c r="H43" s="11"/>
      <c r="I43" s="29" t="n">
        <v>0.025</v>
      </c>
      <c r="J43" s="21" t="n">
        <f aca="false">TRUNC(($J$33+$J$39)*$I$43,2)</f>
        <v>0</v>
      </c>
      <c r="K43" s="1"/>
      <c r="L43" s="22"/>
      <c r="M43" s="36" t="s">
        <v>58</v>
      </c>
      <c r="N43" s="1"/>
    </row>
    <row r="44" s="84" customFormat="true" ht="20.5" hidden="false" customHeight="true" outlineLevel="0" collapsed="false">
      <c r="A44" s="1"/>
      <c r="B44" s="17" t="s">
        <v>11</v>
      </c>
      <c r="C44" s="11" t="s">
        <v>59</v>
      </c>
      <c r="D44" s="11"/>
      <c r="E44" s="11"/>
      <c r="F44" s="11"/>
      <c r="G44" s="11"/>
      <c r="H44" s="11"/>
      <c r="I44" s="29" t="n">
        <v>0.03</v>
      </c>
      <c r="J44" s="21" t="n">
        <f aca="false">TRUNC(($J$33+$J$39)*$I$44,2)</f>
        <v>0</v>
      </c>
      <c r="K44" s="1"/>
      <c r="L44" s="31" t="s">
        <v>60</v>
      </c>
      <c r="M44" s="36" t="s">
        <v>61</v>
      </c>
      <c r="N44" s="1"/>
    </row>
    <row r="45" s="84" customFormat="true" ht="20.5" hidden="false" customHeight="true" outlineLevel="0" collapsed="false">
      <c r="A45" s="1"/>
      <c r="B45" s="17" t="s">
        <v>13</v>
      </c>
      <c r="C45" s="11" t="s">
        <v>62</v>
      </c>
      <c r="D45" s="11"/>
      <c r="E45" s="11"/>
      <c r="F45" s="11"/>
      <c r="G45" s="11"/>
      <c r="H45" s="11"/>
      <c r="I45" s="29" t="n">
        <v>0.015</v>
      </c>
      <c r="J45" s="21" t="n">
        <f aca="false">TRUNC(($J$33+$J$39)*$I$45,2)</f>
        <v>0</v>
      </c>
      <c r="K45" s="1"/>
      <c r="L45" s="22"/>
      <c r="M45" s="36" t="s">
        <v>63</v>
      </c>
      <c r="N45" s="1"/>
    </row>
    <row r="46" s="84" customFormat="true" ht="20.5" hidden="false" customHeight="true" outlineLevel="0" collapsed="false">
      <c r="A46" s="1"/>
      <c r="B46" s="17" t="s">
        <v>40</v>
      </c>
      <c r="C46" s="11" t="s">
        <v>64</v>
      </c>
      <c r="D46" s="11"/>
      <c r="E46" s="11"/>
      <c r="F46" s="11"/>
      <c r="G46" s="11"/>
      <c r="H46" s="11"/>
      <c r="I46" s="29" t="n">
        <v>0.01</v>
      </c>
      <c r="J46" s="21" t="n">
        <f aca="false">TRUNC(($J$33+$J$39)*$I$46,2)</f>
        <v>0</v>
      </c>
      <c r="K46" s="1"/>
      <c r="L46" s="22"/>
      <c r="M46" s="36" t="s">
        <v>65</v>
      </c>
      <c r="N46" s="1"/>
    </row>
    <row r="47" s="84" customFormat="true" ht="20.5" hidden="false" customHeight="true" outlineLevel="0" collapsed="false">
      <c r="A47" s="1"/>
      <c r="B47" s="17" t="s">
        <v>42</v>
      </c>
      <c r="C47" s="11" t="s">
        <v>66</v>
      </c>
      <c r="D47" s="11"/>
      <c r="E47" s="11"/>
      <c r="F47" s="11"/>
      <c r="G47" s="11"/>
      <c r="H47" s="11"/>
      <c r="I47" s="29" t="n">
        <v>0.006</v>
      </c>
      <c r="J47" s="21" t="n">
        <f aca="false">TRUNC(($J$33+$J$39)*$I$47,2)</f>
        <v>0</v>
      </c>
      <c r="K47" s="1"/>
      <c r="L47" s="22"/>
      <c r="M47" s="37" t="s">
        <v>67</v>
      </c>
      <c r="N47" s="1"/>
    </row>
    <row r="48" s="84" customFormat="true" ht="20.5" hidden="false" customHeight="true" outlineLevel="0" collapsed="false">
      <c r="A48" s="1"/>
      <c r="B48" s="17" t="s">
        <v>68</v>
      </c>
      <c r="C48" s="11" t="s">
        <v>69</v>
      </c>
      <c r="D48" s="11"/>
      <c r="E48" s="11"/>
      <c r="F48" s="11"/>
      <c r="G48" s="11"/>
      <c r="H48" s="11"/>
      <c r="I48" s="29" t="n">
        <v>0.002</v>
      </c>
      <c r="J48" s="21" t="n">
        <f aca="false">TRUNC(($J$33+$J$39)*$I$48,2)</f>
        <v>0</v>
      </c>
      <c r="K48" s="1"/>
      <c r="L48" s="22"/>
      <c r="M48" s="36" t="s">
        <v>65</v>
      </c>
      <c r="N48" s="1"/>
    </row>
    <row r="49" s="84" customFormat="true" ht="20.5" hidden="false" customHeight="true" outlineLevel="0" collapsed="false">
      <c r="A49" s="1"/>
      <c r="B49" s="17" t="s">
        <v>70</v>
      </c>
      <c r="C49" s="11" t="s">
        <v>71</v>
      </c>
      <c r="D49" s="11"/>
      <c r="E49" s="11"/>
      <c r="F49" s="11"/>
      <c r="G49" s="11"/>
      <c r="H49" s="11"/>
      <c r="I49" s="29" t="n">
        <v>0.08</v>
      </c>
      <c r="J49" s="21" t="n">
        <f aca="false">TRUNC(($J$33+$J$39)*$I$49,2)</f>
        <v>0</v>
      </c>
      <c r="K49" s="1"/>
      <c r="L49" s="22"/>
      <c r="M49" s="36" t="s">
        <v>72</v>
      </c>
      <c r="N49" s="1"/>
    </row>
    <row r="50" s="84" customFormat="true" ht="20.5" hidden="false" customHeight="true" outlineLevel="0" collapsed="false">
      <c r="A50" s="1"/>
      <c r="B50" s="17" t="s">
        <v>73</v>
      </c>
      <c r="C50" s="17"/>
      <c r="D50" s="17"/>
      <c r="E50" s="17"/>
      <c r="F50" s="17"/>
      <c r="G50" s="17"/>
      <c r="H50" s="17"/>
      <c r="I50" s="33" t="n">
        <f aca="false">SUM(I42:I49)</f>
        <v>0.368</v>
      </c>
      <c r="J50" s="25" t="n">
        <f aca="false">SUM(J42:J49)</f>
        <v>0</v>
      </c>
      <c r="K50" s="1"/>
      <c r="L50" s="2"/>
      <c r="M50" s="2"/>
      <c r="N50" s="1"/>
    </row>
    <row r="51" s="84" customFormat="true" ht="20.5" hidden="false" customHeight="true" outlineLevel="0" collapsed="false">
      <c r="A51" s="1"/>
      <c r="B51" s="38"/>
      <c r="C51" s="38"/>
      <c r="D51" s="38"/>
      <c r="E51" s="38"/>
      <c r="F51" s="38"/>
      <c r="G51" s="38"/>
      <c r="H51" s="38"/>
      <c r="I51" s="38"/>
      <c r="J51" s="38"/>
      <c r="K51" s="1"/>
      <c r="L51" s="2"/>
      <c r="M51" s="2"/>
      <c r="N51" s="1"/>
    </row>
    <row r="52" s="84" customFormat="true" ht="20.5" hidden="false" customHeight="true" outlineLevel="0" collapsed="false">
      <c r="A52" s="1"/>
      <c r="B52" s="28" t="s">
        <v>74</v>
      </c>
      <c r="C52" s="28"/>
      <c r="D52" s="28"/>
      <c r="E52" s="28"/>
      <c r="F52" s="28"/>
      <c r="G52" s="28"/>
      <c r="H52" s="28"/>
      <c r="I52" s="39"/>
      <c r="J52" s="28" t="s">
        <v>32</v>
      </c>
      <c r="K52" s="1"/>
      <c r="L52" s="19" t="s">
        <v>33</v>
      </c>
      <c r="M52" s="19" t="s">
        <v>34</v>
      </c>
      <c r="N52" s="1"/>
    </row>
    <row r="53" s="84" customFormat="true" ht="20.5" hidden="false" customHeight="true" outlineLevel="0" collapsed="false">
      <c r="A53" s="1"/>
      <c r="B53" s="17" t="s">
        <v>6</v>
      </c>
      <c r="C53" s="20" t="s">
        <v>190</v>
      </c>
      <c r="D53" s="20"/>
      <c r="E53" s="20"/>
      <c r="F53" s="20"/>
      <c r="G53" s="20"/>
      <c r="H53" s="20"/>
      <c r="I53" s="10" t="s">
        <v>76</v>
      </c>
      <c r="J53" s="40" t="n">
        <v>0</v>
      </c>
      <c r="K53" s="1"/>
      <c r="L53" s="41" t="s">
        <v>77</v>
      </c>
      <c r="M53" s="41" t="s">
        <v>78</v>
      </c>
      <c r="N53" s="1"/>
    </row>
    <row r="54" s="84" customFormat="true" ht="20.5" hidden="false" customHeight="true" outlineLevel="0" collapsed="false">
      <c r="A54" s="1"/>
      <c r="B54" s="17" t="s">
        <v>8</v>
      </c>
      <c r="C54" s="20" t="s">
        <v>191</v>
      </c>
      <c r="D54" s="20"/>
      <c r="E54" s="20"/>
      <c r="F54" s="20"/>
      <c r="G54" s="20"/>
      <c r="H54" s="20"/>
      <c r="I54" s="10" t="s">
        <v>76</v>
      </c>
      <c r="J54" s="40" t="n">
        <v>0</v>
      </c>
      <c r="K54" s="1"/>
      <c r="L54" s="23" t="s">
        <v>80</v>
      </c>
      <c r="M54" s="23" t="s">
        <v>81</v>
      </c>
      <c r="N54" s="1"/>
    </row>
    <row r="55" s="84" customFormat="true" ht="20.5" hidden="false" customHeight="true" outlineLevel="0" collapsed="false">
      <c r="A55" s="1"/>
      <c r="B55" s="17" t="s">
        <v>11</v>
      </c>
      <c r="C55" s="11" t="s">
        <v>82</v>
      </c>
      <c r="D55" s="11"/>
      <c r="E55" s="11"/>
      <c r="F55" s="11"/>
      <c r="G55" s="11"/>
      <c r="H55" s="11"/>
      <c r="I55" s="10" t="s">
        <v>76</v>
      </c>
      <c r="J55" s="40" t="n">
        <v>0</v>
      </c>
      <c r="K55" s="1"/>
      <c r="L55" s="42"/>
      <c r="M55" s="23" t="s">
        <v>83</v>
      </c>
      <c r="N55" s="1"/>
    </row>
    <row r="56" s="84" customFormat="true" ht="20.5" hidden="false" customHeight="true" outlineLevel="0" collapsed="false">
      <c r="A56" s="1"/>
      <c r="B56" s="17" t="s">
        <v>13</v>
      </c>
      <c r="C56" s="20" t="s">
        <v>84</v>
      </c>
      <c r="D56" s="20"/>
      <c r="E56" s="20"/>
      <c r="F56" s="20"/>
      <c r="G56" s="20"/>
      <c r="H56" s="20"/>
      <c r="I56" s="10" t="s">
        <v>76</v>
      </c>
      <c r="J56" s="40" t="n">
        <v>0</v>
      </c>
      <c r="K56" s="1"/>
      <c r="L56" s="22"/>
      <c r="M56" s="23" t="s">
        <v>85</v>
      </c>
      <c r="N56" s="1"/>
    </row>
    <row r="57" s="84" customFormat="true" ht="20.5" hidden="false" customHeight="true" outlineLevel="0" collapsed="false">
      <c r="A57" s="1"/>
      <c r="B57" s="17" t="s">
        <v>40</v>
      </c>
      <c r="C57" s="11" t="s">
        <v>86</v>
      </c>
      <c r="D57" s="11"/>
      <c r="E57" s="11"/>
      <c r="F57" s="11"/>
      <c r="G57" s="11"/>
      <c r="H57" s="11"/>
      <c r="I57" s="10" t="s">
        <v>76</v>
      </c>
      <c r="J57" s="40" t="n">
        <v>0</v>
      </c>
      <c r="K57" s="1"/>
      <c r="L57" s="2"/>
      <c r="M57" s="2"/>
      <c r="N57" s="1"/>
    </row>
    <row r="58" s="84" customFormat="true" ht="20.5" hidden="false" customHeight="true" outlineLevel="0" collapsed="false">
      <c r="A58" s="1"/>
      <c r="B58" s="17" t="s">
        <v>42</v>
      </c>
      <c r="C58" s="20" t="s">
        <v>87</v>
      </c>
      <c r="D58" s="20"/>
      <c r="E58" s="20"/>
      <c r="F58" s="20"/>
      <c r="G58" s="20"/>
      <c r="H58" s="20"/>
      <c r="I58" s="10" t="s">
        <v>76</v>
      </c>
      <c r="J58" s="40" t="n">
        <v>0</v>
      </c>
      <c r="K58" s="1"/>
      <c r="L58" s="2"/>
      <c r="M58" s="2"/>
      <c r="N58" s="1"/>
    </row>
    <row r="59" s="84" customFormat="true" ht="20.5" hidden="false" customHeight="true" outlineLevel="0" collapsed="false">
      <c r="A59" s="1"/>
      <c r="B59" s="17" t="s">
        <v>88</v>
      </c>
      <c r="C59" s="17"/>
      <c r="D59" s="17"/>
      <c r="E59" s="17"/>
      <c r="F59" s="17"/>
      <c r="G59" s="17"/>
      <c r="H59" s="17"/>
      <c r="I59" s="17"/>
      <c r="J59" s="25" t="n">
        <f aca="false">SUM(J53:J58)</f>
        <v>0</v>
      </c>
      <c r="K59" s="1"/>
      <c r="L59" s="2"/>
      <c r="M59" s="2"/>
      <c r="N59" s="1"/>
    </row>
    <row r="60" s="84" customFormat="true" ht="20.5" hidden="false" customHeight="true" outlineLevel="0" collapsed="false">
      <c r="A60" s="1"/>
      <c r="B60" s="38"/>
      <c r="C60" s="38"/>
      <c r="D60" s="38"/>
      <c r="E60" s="38"/>
      <c r="F60" s="38"/>
      <c r="G60" s="38"/>
      <c r="H60" s="38"/>
      <c r="I60" s="38"/>
      <c r="J60" s="38"/>
      <c r="K60" s="1"/>
      <c r="L60" s="2"/>
      <c r="M60" s="2"/>
      <c r="N60" s="1"/>
    </row>
    <row r="61" s="84" customFormat="true" ht="20.5" hidden="false" customHeight="true" outlineLevel="0" collapsed="false">
      <c r="A61" s="1"/>
      <c r="B61" s="9" t="s">
        <v>89</v>
      </c>
      <c r="C61" s="9"/>
      <c r="D61" s="9"/>
      <c r="E61" s="9"/>
      <c r="F61" s="9"/>
      <c r="G61" s="9"/>
      <c r="H61" s="9"/>
      <c r="I61" s="9"/>
      <c r="J61" s="9"/>
      <c r="K61" s="1"/>
      <c r="L61" s="2"/>
      <c r="M61" s="2"/>
      <c r="N61" s="1"/>
    </row>
    <row r="62" s="84" customFormat="true" ht="20.5" hidden="false" customHeight="true" outlineLevel="0" collapsed="false">
      <c r="A62" s="1"/>
      <c r="B62" s="17" t="s">
        <v>90</v>
      </c>
      <c r="C62" s="17"/>
      <c r="D62" s="17"/>
      <c r="E62" s="17"/>
      <c r="F62" s="17"/>
      <c r="G62" s="17"/>
      <c r="H62" s="17"/>
      <c r="I62" s="17"/>
      <c r="J62" s="17" t="s">
        <v>32</v>
      </c>
      <c r="K62" s="1"/>
      <c r="L62" s="2"/>
      <c r="M62" s="2"/>
      <c r="N62" s="1"/>
    </row>
    <row r="63" s="84" customFormat="true" ht="20.5" hidden="false" customHeight="true" outlineLevel="0" collapsed="false">
      <c r="A63" s="1"/>
      <c r="B63" s="17" t="s">
        <v>91</v>
      </c>
      <c r="C63" s="11" t="s">
        <v>92</v>
      </c>
      <c r="D63" s="11"/>
      <c r="E63" s="11"/>
      <c r="F63" s="11"/>
      <c r="G63" s="11"/>
      <c r="H63" s="11"/>
      <c r="I63" s="11"/>
      <c r="J63" s="21" t="n">
        <f aca="false">J39</f>
        <v>0</v>
      </c>
      <c r="K63" s="1"/>
      <c r="L63" s="2"/>
      <c r="M63" s="2"/>
      <c r="N63" s="1"/>
    </row>
    <row r="64" s="84" customFormat="true" ht="20.5" hidden="false" customHeight="true" outlineLevel="0" collapsed="false">
      <c r="A64" s="1"/>
      <c r="B64" s="17" t="s">
        <v>93</v>
      </c>
      <c r="C64" s="11" t="s">
        <v>94</v>
      </c>
      <c r="D64" s="11"/>
      <c r="E64" s="11"/>
      <c r="F64" s="11"/>
      <c r="G64" s="11"/>
      <c r="H64" s="11"/>
      <c r="I64" s="11"/>
      <c r="J64" s="21" t="n">
        <f aca="false">J50</f>
        <v>0</v>
      </c>
      <c r="K64" s="1"/>
      <c r="L64" s="2"/>
      <c r="M64" s="2"/>
      <c r="N64" s="1"/>
    </row>
    <row r="65" s="84" customFormat="true" ht="20.5" hidden="false" customHeight="true" outlineLevel="0" collapsed="false">
      <c r="A65" s="1"/>
      <c r="B65" s="17" t="s">
        <v>95</v>
      </c>
      <c r="C65" s="11" t="s">
        <v>96</v>
      </c>
      <c r="D65" s="11"/>
      <c r="E65" s="11"/>
      <c r="F65" s="11"/>
      <c r="G65" s="11"/>
      <c r="H65" s="11"/>
      <c r="I65" s="11"/>
      <c r="J65" s="21" t="n">
        <f aca="false">J59</f>
        <v>0</v>
      </c>
      <c r="K65" s="1"/>
      <c r="L65" s="2"/>
      <c r="M65" s="2"/>
      <c r="N65" s="1"/>
    </row>
    <row r="66" s="84" customFormat="true" ht="20.5" hidden="false" customHeight="true" outlineLevel="0" collapsed="false">
      <c r="A66" s="1"/>
      <c r="B66" s="17" t="s">
        <v>97</v>
      </c>
      <c r="C66" s="17"/>
      <c r="D66" s="17"/>
      <c r="E66" s="17"/>
      <c r="F66" s="17"/>
      <c r="G66" s="17"/>
      <c r="H66" s="17"/>
      <c r="I66" s="17"/>
      <c r="J66" s="25" t="n">
        <f aca="false">SUM(J63:J65)</f>
        <v>0</v>
      </c>
      <c r="K66" s="1"/>
      <c r="L66" s="2"/>
      <c r="M66" s="2"/>
      <c r="N66" s="1"/>
    </row>
    <row r="67" s="84" customFormat="true" ht="20.5" hidden="false" customHeight="true" outlineLevel="0" collapsed="false">
      <c r="A67" s="1"/>
      <c r="B67" s="43"/>
      <c r="C67" s="43"/>
      <c r="D67" s="43"/>
      <c r="E67" s="43"/>
      <c r="F67" s="43"/>
      <c r="G67" s="43"/>
      <c r="H67" s="43"/>
      <c r="I67" s="43"/>
      <c r="J67" s="43"/>
      <c r="K67" s="1"/>
      <c r="L67" s="2"/>
      <c r="M67" s="2"/>
      <c r="N67" s="1"/>
    </row>
    <row r="68" s="84" customFormat="true" ht="20.5" hidden="false" customHeight="true" outlineLevel="0" collapsed="false">
      <c r="A68" s="1"/>
      <c r="B68" s="18" t="s">
        <v>98</v>
      </c>
      <c r="C68" s="18"/>
      <c r="D68" s="18"/>
      <c r="E68" s="18"/>
      <c r="F68" s="18"/>
      <c r="G68" s="18"/>
      <c r="H68" s="18"/>
      <c r="I68" s="18"/>
      <c r="J68" s="18"/>
      <c r="K68" s="1"/>
      <c r="L68" s="2"/>
      <c r="M68" s="2"/>
      <c r="N68" s="1"/>
    </row>
    <row r="69" s="84" customFormat="true" ht="20.5" hidden="false" customHeight="true" outlineLevel="0" collapsed="false">
      <c r="A69" s="1"/>
      <c r="B69" s="17" t="n">
        <v>3</v>
      </c>
      <c r="C69" s="17" t="s">
        <v>99</v>
      </c>
      <c r="D69" s="17"/>
      <c r="E69" s="17"/>
      <c r="F69" s="17"/>
      <c r="G69" s="17"/>
      <c r="H69" s="17"/>
      <c r="I69" s="17" t="s">
        <v>31</v>
      </c>
      <c r="J69" s="17" t="s">
        <v>32</v>
      </c>
      <c r="K69" s="1"/>
      <c r="L69" s="19" t="s">
        <v>33</v>
      </c>
      <c r="M69" s="19" t="s">
        <v>34</v>
      </c>
      <c r="N69" s="1"/>
    </row>
    <row r="70" s="84" customFormat="true" ht="20.5" hidden="false" customHeight="true" outlineLevel="0" collapsed="false">
      <c r="A70" s="1"/>
      <c r="B70" s="17" t="s">
        <v>6</v>
      </c>
      <c r="C70" s="11" t="s">
        <v>100</v>
      </c>
      <c r="D70" s="11"/>
      <c r="E70" s="11"/>
      <c r="F70" s="11"/>
      <c r="G70" s="11"/>
      <c r="H70" s="11"/>
      <c r="I70" s="29" t="n">
        <f aca="false">(1/12)*5%</f>
        <v>0.00416666666666667</v>
      </c>
      <c r="J70" s="21" t="n">
        <f aca="false">TRUNC(I70*$J$33,2)</f>
        <v>0</v>
      </c>
      <c r="K70" s="1"/>
      <c r="L70" s="44" t="s">
        <v>101</v>
      </c>
      <c r="M70" s="44" t="s">
        <v>102</v>
      </c>
      <c r="N70" s="1"/>
    </row>
    <row r="71" s="84" customFormat="true" ht="20.5" hidden="false" customHeight="true" outlineLevel="0" collapsed="false">
      <c r="A71" s="1"/>
      <c r="B71" s="17" t="s">
        <v>8</v>
      </c>
      <c r="C71" s="11" t="s">
        <v>103</v>
      </c>
      <c r="D71" s="11"/>
      <c r="E71" s="11"/>
      <c r="F71" s="11"/>
      <c r="G71" s="11"/>
      <c r="H71" s="11"/>
      <c r="I71" s="29" t="n">
        <f aca="false">I49*I70</f>
        <v>0.000333333333333333</v>
      </c>
      <c r="J71" s="21" t="n">
        <f aca="false">TRUNC(I71*$J$33,2)</f>
        <v>0</v>
      </c>
      <c r="K71" s="1"/>
      <c r="L71" s="44" t="s">
        <v>104</v>
      </c>
      <c r="M71" s="44" t="s">
        <v>105</v>
      </c>
      <c r="N71" s="1"/>
    </row>
    <row r="72" s="84" customFormat="true" ht="20.5" hidden="false" customHeight="true" outlineLevel="0" collapsed="false">
      <c r="A72" s="1"/>
      <c r="B72" s="17" t="s">
        <v>11</v>
      </c>
      <c r="C72" s="11" t="s">
        <v>106</v>
      </c>
      <c r="D72" s="11"/>
      <c r="E72" s="11"/>
      <c r="F72" s="11"/>
      <c r="G72" s="11"/>
      <c r="H72" s="11"/>
      <c r="I72" s="29" t="n">
        <f aca="false">((7/30)/12)</f>
        <v>0.0194444444444444</v>
      </c>
      <c r="J72" s="21" t="n">
        <f aca="false">TRUNC(I72*$J$33,2)</f>
        <v>0</v>
      </c>
      <c r="K72" s="1"/>
      <c r="L72" s="44" t="s">
        <v>107</v>
      </c>
      <c r="M72" s="44" t="s">
        <v>108</v>
      </c>
      <c r="N72" s="1"/>
    </row>
    <row r="73" s="84" customFormat="true" ht="20.5" hidden="false" customHeight="true" outlineLevel="0" collapsed="false">
      <c r="A73" s="1"/>
      <c r="B73" s="17" t="s">
        <v>13</v>
      </c>
      <c r="C73" s="11" t="s">
        <v>109</v>
      </c>
      <c r="D73" s="11"/>
      <c r="E73" s="11"/>
      <c r="F73" s="11"/>
      <c r="G73" s="11"/>
      <c r="H73" s="11"/>
      <c r="I73" s="32" t="n">
        <f aca="false">I50*I72</f>
        <v>0.00715555555555556</v>
      </c>
      <c r="J73" s="21" t="n">
        <f aca="false">TRUNC(I73*$J$33,2)</f>
        <v>0</v>
      </c>
      <c r="K73" s="1"/>
      <c r="L73" s="44" t="s">
        <v>110</v>
      </c>
      <c r="M73" s="2"/>
      <c r="N73" s="1"/>
    </row>
    <row r="74" s="84" customFormat="true" ht="20.5" hidden="false" customHeight="true" outlineLevel="0" collapsed="false">
      <c r="A74" s="1"/>
      <c r="B74" s="17" t="s">
        <v>40</v>
      </c>
      <c r="C74" s="11" t="s">
        <v>111</v>
      </c>
      <c r="D74" s="11"/>
      <c r="E74" s="11"/>
      <c r="F74" s="11"/>
      <c r="G74" s="11"/>
      <c r="H74" s="11"/>
      <c r="I74" s="29" t="n">
        <v>0.04</v>
      </c>
      <c r="J74" s="21" t="n">
        <f aca="false">TRUNC(I74*$J$33,2)</f>
        <v>0</v>
      </c>
      <c r="K74" s="1"/>
      <c r="L74" s="45" t="s">
        <v>112</v>
      </c>
      <c r="M74" s="46" t="s">
        <v>192</v>
      </c>
      <c r="N74" s="1"/>
    </row>
    <row r="75" s="84" customFormat="true" ht="20.5" hidden="false" customHeight="true" outlineLevel="0" collapsed="false">
      <c r="A75" s="1"/>
      <c r="B75" s="17" t="s">
        <v>114</v>
      </c>
      <c r="C75" s="17"/>
      <c r="D75" s="17"/>
      <c r="E75" s="17"/>
      <c r="F75" s="17"/>
      <c r="G75" s="17"/>
      <c r="H75" s="17"/>
      <c r="I75" s="33" t="n">
        <f aca="false">SUM(I70:I74)</f>
        <v>0.0711</v>
      </c>
      <c r="J75" s="25" t="n">
        <f aca="false">SUM(J70:J74)</f>
        <v>0</v>
      </c>
      <c r="K75" s="1"/>
      <c r="L75" s="2"/>
      <c r="M75" s="2"/>
      <c r="N75" s="1"/>
    </row>
    <row r="76" s="84" customFormat="true" ht="20.5" hidden="false" customHeight="true" outlineLevel="0" collapsed="false">
      <c r="A76" s="1"/>
      <c r="B76" s="47"/>
      <c r="C76" s="47"/>
      <c r="D76" s="47"/>
      <c r="E76" s="47"/>
      <c r="F76" s="47"/>
      <c r="G76" s="47"/>
      <c r="H76" s="47"/>
      <c r="I76" s="47"/>
      <c r="J76" s="47"/>
      <c r="K76" s="1"/>
      <c r="L76" s="2"/>
      <c r="M76" s="2"/>
      <c r="N76" s="1"/>
    </row>
    <row r="77" s="84" customFormat="true" ht="20.5" hidden="false" customHeight="true" outlineLevel="0" collapsed="false">
      <c r="A77" s="1"/>
      <c r="B77" s="18" t="s">
        <v>115</v>
      </c>
      <c r="C77" s="18"/>
      <c r="D77" s="18"/>
      <c r="E77" s="18"/>
      <c r="F77" s="18"/>
      <c r="G77" s="18"/>
      <c r="H77" s="18"/>
      <c r="I77" s="18"/>
      <c r="J77" s="18"/>
      <c r="K77" s="1"/>
      <c r="L77" s="2"/>
      <c r="M77" s="2"/>
      <c r="N77" s="1"/>
    </row>
    <row r="78" s="84" customFormat="true" ht="20.5" hidden="false" customHeight="true" outlineLevel="0" collapsed="false">
      <c r="A78" s="1"/>
      <c r="B78" s="17" t="s">
        <v>116</v>
      </c>
      <c r="C78" s="17"/>
      <c r="D78" s="17"/>
      <c r="E78" s="17"/>
      <c r="F78" s="17"/>
      <c r="G78" s="17"/>
      <c r="H78" s="17"/>
      <c r="I78" s="17" t="s">
        <v>31</v>
      </c>
      <c r="J78" s="17" t="s">
        <v>32</v>
      </c>
      <c r="K78" s="1"/>
      <c r="L78" s="19" t="s">
        <v>33</v>
      </c>
      <c r="M78" s="19" t="s">
        <v>34</v>
      </c>
      <c r="N78" s="1"/>
    </row>
    <row r="79" s="84" customFormat="true" ht="20.5" hidden="false" customHeight="true" outlineLevel="0" collapsed="false">
      <c r="A79" s="1"/>
      <c r="B79" s="17" t="s">
        <v>6</v>
      </c>
      <c r="C79" s="11" t="s">
        <v>117</v>
      </c>
      <c r="D79" s="11"/>
      <c r="E79" s="11"/>
      <c r="F79" s="11"/>
      <c r="G79" s="11"/>
      <c r="H79" s="11"/>
      <c r="I79" s="29" t="n">
        <f aca="false">(1/12/12)+(1/12/12)+(1/12/12/3)</f>
        <v>0.0162037037037037</v>
      </c>
      <c r="J79" s="21" t="n">
        <f aca="false">TRUNC(($J$33)*I79,2)</f>
        <v>0</v>
      </c>
      <c r="K79" s="1"/>
      <c r="L79" s="44" t="s">
        <v>118</v>
      </c>
      <c r="M79" s="31" t="s">
        <v>119</v>
      </c>
      <c r="N79" s="1"/>
    </row>
    <row r="80" s="84" customFormat="true" ht="20.5" hidden="false" customHeight="true" outlineLevel="0" collapsed="false">
      <c r="A80" s="1"/>
      <c r="B80" s="17" t="s">
        <v>8</v>
      </c>
      <c r="C80" s="11" t="s">
        <v>120</v>
      </c>
      <c r="D80" s="11"/>
      <c r="E80" s="11"/>
      <c r="F80" s="11"/>
      <c r="G80" s="11"/>
      <c r="H80" s="11"/>
      <c r="I80" s="29" t="n">
        <f aca="false">((1/30))/12</f>
        <v>0.00277777777777778</v>
      </c>
      <c r="J80" s="21" t="n">
        <f aca="false">TRUNC(($J$33)*I80,2)</f>
        <v>0</v>
      </c>
      <c r="K80" s="1"/>
      <c r="L80" s="44" t="s">
        <v>121</v>
      </c>
      <c r="M80" s="44" t="s">
        <v>122</v>
      </c>
      <c r="N80" s="1"/>
    </row>
    <row r="81" s="84" customFormat="true" ht="20.5" hidden="false" customHeight="true" outlineLevel="0" collapsed="false">
      <c r="A81" s="1"/>
      <c r="B81" s="17" t="s">
        <v>11</v>
      </c>
      <c r="C81" s="11" t="s">
        <v>123</v>
      </c>
      <c r="D81" s="11"/>
      <c r="E81" s="11"/>
      <c r="F81" s="11"/>
      <c r="G81" s="11"/>
      <c r="H81" s="11"/>
      <c r="I81" s="29" t="n">
        <f aca="false">((5/30)/12)*1.5%</f>
        <v>0.000208333333333333</v>
      </c>
      <c r="J81" s="21" t="n">
        <f aca="false">TRUNC(($J$33)*I81,2)</f>
        <v>0</v>
      </c>
      <c r="K81" s="1"/>
      <c r="L81" s="44" t="s">
        <v>124</v>
      </c>
      <c r="M81" s="31" t="s">
        <v>125</v>
      </c>
      <c r="N81" s="1"/>
    </row>
    <row r="82" s="84" customFormat="true" ht="20.5" hidden="false" customHeight="true" outlineLevel="0" collapsed="false">
      <c r="A82" s="1"/>
      <c r="B82" s="17" t="s">
        <v>13</v>
      </c>
      <c r="C82" s="11" t="s">
        <v>126</v>
      </c>
      <c r="D82" s="11"/>
      <c r="E82" s="11"/>
      <c r="F82" s="11"/>
      <c r="G82" s="11"/>
      <c r="H82" s="11"/>
      <c r="I82" s="29" t="n">
        <f aca="false">((15/30)/12)*8%</f>
        <v>0.00333333333333333</v>
      </c>
      <c r="J82" s="21" t="n">
        <f aca="false">TRUNC(($J$33)*I82,2)</f>
        <v>0</v>
      </c>
      <c r="K82" s="1"/>
      <c r="L82" s="44" t="s">
        <v>127</v>
      </c>
      <c r="M82" s="31" t="s">
        <v>128</v>
      </c>
      <c r="N82" s="1"/>
    </row>
    <row r="83" s="84" customFormat="true" ht="20.5" hidden="false" customHeight="true" outlineLevel="0" collapsed="false">
      <c r="A83" s="1"/>
      <c r="B83" s="17" t="s">
        <v>40</v>
      </c>
      <c r="C83" s="11" t="s">
        <v>129</v>
      </c>
      <c r="D83" s="11"/>
      <c r="E83" s="11"/>
      <c r="F83" s="11"/>
      <c r="G83" s="11"/>
      <c r="H83" s="11"/>
      <c r="I83" s="29" t="n">
        <f aca="false">(((4*8.33%)+(4*2.78%))/12)*2%</f>
        <v>0.000740666666666667</v>
      </c>
      <c r="J83" s="21" t="n">
        <f aca="false">TRUNC(($J$33)*I83,2)</f>
        <v>0</v>
      </c>
      <c r="K83" s="1"/>
      <c r="L83" s="44" t="s">
        <v>130</v>
      </c>
      <c r="M83" s="31" t="s">
        <v>131</v>
      </c>
      <c r="N83" s="1"/>
    </row>
    <row r="84" s="84" customFormat="true" ht="20.5" hidden="false" customHeight="true" outlineLevel="0" collapsed="false">
      <c r="A84" s="1"/>
      <c r="B84" s="17" t="s">
        <v>42</v>
      </c>
      <c r="C84" s="11" t="s">
        <v>132</v>
      </c>
      <c r="D84" s="11"/>
      <c r="E84" s="11"/>
      <c r="F84" s="11"/>
      <c r="G84" s="11"/>
      <c r="H84" s="11"/>
      <c r="I84" s="29" t="n">
        <v>0</v>
      </c>
      <c r="J84" s="21" t="n">
        <f aca="false">TRUNC(($J$33)*I84,2)</f>
        <v>0</v>
      </c>
      <c r="K84" s="1"/>
      <c r="L84" s="2"/>
      <c r="M84" s="2"/>
      <c r="N84" s="1"/>
    </row>
    <row r="85" s="84" customFormat="true" ht="20.5" hidden="false" customHeight="true" outlineLevel="0" collapsed="false">
      <c r="A85" s="1"/>
      <c r="B85" s="17" t="s">
        <v>133</v>
      </c>
      <c r="C85" s="17"/>
      <c r="D85" s="17"/>
      <c r="E85" s="17"/>
      <c r="F85" s="17"/>
      <c r="G85" s="17"/>
      <c r="H85" s="17"/>
      <c r="I85" s="33" t="n">
        <f aca="false">SUM(I79:I84)</f>
        <v>0.0232638148148148</v>
      </c>
      <c r="J85" s="25" t="n">
        <f aca="false">SUM(J79:J84)</f>
        <v>0</v>
      </c>
      <c r="K85" s="1"/>
      <c r="L85" s="2"/>
      <c r="M85" s="2"/>
      <c r="N85" s="1"/>
    </row>
    <row r="86" s="84" customFormat="true" ht="20.5" hidden="false" customHeight="true" outlineLevel="0" collapsed="false">
      <c r="A86" s="1"/>
      <c r="B86" s="48"/>
      <c r="C86" s="48"/>
      <c r="D86" s="48"/>
      <c r="E86" s="48"/>
      <c r="F86" s="48"/>
      <c r="G86" s="48"/>
      <c r="H86" s="48"/>
      <c r="I86" s="48"/>
      <c r="J86" s="48"/>
      <c r="K86" s="1"/>
      <c r="L86" s="2"/>
      <c r="M86" s="2"/>
      <c r="N86" s="1"/>
    </row>
    <row r="87" s="84" customFormat="true" ht="20.5" hidden="false" customHeight="true" outlineLevel="0" collapsed="false">
      <c r="A87" s="1"/>
      <c r="B87" s="17" t="s">
        <v>134</v>
      </c>
      <c r="C87" s="17"/>
      <c r="D87" s="17"/>
      <c r="E87" s="17"/>
      <c r="F87" s="17"/>
      <c r="G87" s="17"/>
      <c r="H87" s="17"/>
      <c r="I87" s="17" t="s">
        <v>31</v>
      </c>
      <c r="J87" s="17" t="s">
        <v>32</v>
      </c>
      <c r="K87" s="1"/>
      <c r="L87" s="2"/>
      <c r="M87" s="2"/>
      <c r="N87" s="1"/>
    </row>
    <row r="88" s="84" customFormat="true" ht="20.5" hidden="false" customHeight="true" outlineLevel="0" collapsed="false">
      <c r="A88" s="1"/>
      <c r="B88" s="17" t="s">
        <v>6</v>
      </c>
      <c r="C88" s="49" t="s">
        <v>135</v>
      </c>
      <c r="D88" s="49"/>
      <c r="E88" s="49"/>
      <c r="F88" s="49"/>
      <c r="G88" s="49"/>
      <c r="H88" s="49"/>
      <c r="I88" s="29" t="n">
        <v>0</v>
      </c>
      <c r="J88" s="21" t="n">
        <v>0</v>
      </c>
      <c r="K88" s="1"/>
      <c r="L88" s="2"/>
      <c r="M88" s="2"/>
      <c r="N88" s="1"/>
    </row>
    <row r="89" s="84" customFormat="true" ht="20.5" hidden="false" customHeight="true" outlineLevel="0" collapsed="false">
      <c r="A89" s="1"/>
      <c r="B89" s="17" t="s">
        <v>136</v>
      </c>
      <c r="C89" s="17"/>
      <c r="D89" s="17"/>
      <c r="E89" s="17"/>
      <c r="F89" s="17"/>
      <c r="G89" s="17"/>
      <c r="H89" s="17"/>
      <c r="I89" s="33" t="n">
        <v>0</v>
      </c>
      <c r="J89" s="25" t="n">
        <v>0</v>
      </c>
      <c r="K89" s="1"/>
      <c r="L89" s="2"/>
      <c r="M89" s="2"/>
      <c r="N89" s="1"/>
    </row>
    <row r="90" s="84" customFormat="true" ht="20.5" hidden="false" customHeight="true" outlineLevel="0" collapsed="false">
      <c r="A90" s="1"/>
      <c r="B90" s="50"/>
      <c r="C90" s="50"/>
      <c r="D90" s="50"/>
      <c r="E90" s="50"/>
      <c r="F90" s="50"/>
      <c r="G90" s="50"/>
      <c r="H90" s="50"/>
      <c r="I90" s="50"/>
      <c r="J90" s="50"/>
      <c r="K90" s="1"/>
      <c r="L90" s="2"/>
      <c r="M90" s="2"/>
      <c r="N90" s="1"/>
    </row>
    <row r="91" s="84" customFormat="true" ht="20.5" hidden="false" customHeight="true" outlineLevel="0" collapsed="false">
      <c r="A91" s="1"/>
      <c r="B91" s="9" t="s">
        <v>137</v>
      </c>
      <c r="C91" s="9"/>
      <c r="D91" s="9"/>
      <c r="E91" s="9"/>
      <c r="F91" s="9"/>
      <c r="G91" s="9"/>
      <c r="H91" s="9"/>
      <c r="I91" s="9"/>
      <c r="J91" s="9"/>
      <c r="K91" s="1"/>
      <c r="L91" s="2"/>
      <c r="M91" s="2"/>
      <c r="N91" s="1"/>
    </row>
    <row r="92" s="84" customFormat="true" ht="20.5" hidden="false" customHeight="true" outlineLevel="0" collapsed="false">
      <c r="A92" s="1"/>
      <c r="B92" s="17" t="s">
        <v>138</v>
      </c>
      <c r="C92" s="17"/>
      <c r="D92" s="17"/>
      <c r="E92" s="17"/>
      <c r="F92" s="17"/>
      <c r="G92" s="17"/>
      <c r="H92" s="17"/>
      <c r="I92" s="17"/>
      <c r="J92" s="17" t="s">
        <v>32</v>
      </c>
      <c r="K92" s="1"/>
      <c r="L92" s="2"/>
      <c r="M92" s="2"/>
      <c r="N92" s="1"/>
    </row>
    <row r="93" s="84" customFormat="true" ht="20.5" hidden="false" customHeight="true" outlineLevel="0" collapsed="false">
      <c r="A93" s="1"/>
      <c r="B93" s="17" t="s">
        <v>139</v>
      </c>
      <c r="C93" s="11" t="s">
        <v>140</v>
      </c>
      <c r="D93" s="11"/>
      <c r="E93" s="11"/>
      <c r="F93" s="11"/>
      <c r="G93" s="11"/>
      <c r="H93" s="11"/>
      <c r="I93" s="11"/>
      <c r="J93" s="21" t="n">
        <f aca="false">J85</f>
        <v>0</v>
      </c>
      <c r="K93" s="1"/>
      <c r="L93" s="2"/>
      <c r="M93" s="2"/>
      <c r="N93" s="1"/>
    </row>
    <row r="94" s="84" customFormat="true" ht="20.5" hidden="false" customHeight="true" outlineLevel="0" collapsed="false">
      <c r="A94" s="1"/>
      <c r="B94" s="17" t="s">
        <v>141</v>
      </c>
      <c r="C94" s="11" t="s">
        <v>142</v>
      </c>
      <c r="D94" s="11"/>
      <c r="E94" s="11"/>
      <c r="F94" s="11"/>
      <c r="G94" s="11"/>
      <c r="H94" s="11"/>
      <c r="I94" s="11"/>
      <c r="J94" s="21" t="n">
        <f aca="false">J89</f>
        <v>0</v>
      </c>
      <c r="K94" s="1"/>
      <c r="L94" s="2"/>
      <c r="M94" s="2"/>
      <c r="N94" s="1"/>
    </row>
    <row r="95" s="84" customFormat="true" ht="20.5" hidden="false" customHeight="true" outlineLevel="0" collapsed="false">
      <c r="A95" s="1"/>
      <c r="B95" s="17" t="s">
        <v>143</v>
      </c>
      <c r="C95" s="17"/>
      <c r="D95" s="17"/>
      <c r="E95" s="17"/>
      <c r="F95" s="17"/>
      <c r="G95" s="17"/>
      <c r="H95" s="17"/>
      <c r="I95" s="17"/>
      <c r="J95" s="25" t="n">
        <f aca="false">SUM(J93:J94)</f>
        <v>0</v>
      </c>
      <c r="K95" s="1"/>
      <c r="L95" s="2"/>
      <c r="M95" s="2"/>
      <c r="N95" s="1"/>
    </row>
    <row r="96" s="84" customFormat="true" ht="20.5" hidden="false" customHeight="true" outlineLevel="0" collapsed="false">
      <c r="A96" s="1"/>
      <c r="B96" s="43"/>
      <c r="C96" s="43"/>
      <c r="D96" s="43"/>
      <c r="E96" s="43"/>
      <c r="F96" s="43"/>
      <c r="G96" s="43"/>
      <c r="H96" s="43"/>
      <c r="I96" s="43"/>
      <c r="J96" s="43"/>
      <c r="K96" s="1"/>
      <c r="L96" s="2"/>
      <c r="M96" s="2"/>
      <c r="N96" s="1"/>
    </row>
    <row r="97" s="84" customFormat="true" ht="20.5" hidden="false" customHeight="true" outlineLevel="0" collapsed="false">
      <c r="A97" s="1"/>
      <c r="B97" s="18" t="s">
        <v>144</v>
      </c>
      <c r="C97" s="18"/>
      <c r="D97" s="18"/>
      <c r="E97" s="18"/>
      <c r="F97" s="18"/>
      <c r="G97" s="18"/>
      <c r="H97" s="18"/>
      <c r="I97" s="18"/>
      <c r="J97" s="18"/>
      <c r="K97" s="1"/>
      <c r="L97" s="2"/>
      <c r="M97" s="2"/>
      <c r="N97" s="1"/>
    </row>
    <row r="98" s="84" customFormat="true" ht="20.5" hidden="false" customHeight="true" outlineLevel="0" collapsed="false">
      <c r="A98" s="1"/>
      <c r="B98" s="17" t="n">
        <v>5</v>
      </c>
      <c r="C98" s="17" t="s">
        <v>145</v>
      </c>
      <c r="D98" s="17"/>
      <c r="E98" s="17"/>
      <c r="F98" s="17"/>
      <c r="G98" s="17"/>
      <c r="H98" s="17"/>
      <c r="I98" s="17"/>
      <c r="J98" s="17" t="s">
        <v>32</v>
      </c>
      <c r="K98" s="1"/>
      <c r="L98" s="19" t="s">
        <v>33</v>
      </c>
      <c r="M98" s="19" t="s">
        <v>34</v>
      </c>
      <c r="N98" s="1"/>
    </row>
    <row r="99" s="84" customFormat="true" ht="20.5" hidden="false" customHeight="true" outlineLevel="0" collapsed="false">
      <c r="A99" s="1"/>
      <c r="B99" s="17" t="s">
        <v>6</v>
      </c>
      <c r="C99" s="20" t="s">
        <v>146</v>
      </c>
      <c r="D99" s="20"/>
      <c r="E99" s="20"/>
      <c r="F99" s="20"/>
      <c r="G99" s="20"/>
      <c r="H99" s="20"/>
      <c r="I99" s="29" t="n">
        <v>0.0145</v>
      </c>
      <c r="J99" s="21" t="n">
        <v>0</v>
      </c>
      <c r="K99" s="1"/>
      <c r="L99" s="42" t="s">
        <v>147</v>
      </c>
      <c r="M99" s="22"/>
      <c r="N99" s="1"/>
    </row>
    <row r="100" s="84" customFormat="true" ht="20.5" hidden="false" customHeight="true" outlineLevel="0" collapsed="false">
      <c r="A100" s="1"/>
      <c r="B100" s="17" t="s">
        <v>8</v>
      </c>
      <c r="C100" s="20" t="s">
        <v>148</v>
      </c>
      <c r="D100" s="20"/>
      <c r="E100" s="20"/>
      <c r="F100" s="20"/>
      <c r="G100" s="20"/>
      <c r="H100" s="20"/>
      <c r="I100" s="29" t="n">
        <v>0.12</v>
      </c>
      <c r="J100" s="21" t="n">
        <v>0</v>
      </c>
      <c r="K100" s="1"/>
      <c r="L100" s="42" t="s">
        <v>147</v>
      </c>
      <c r="M100" s="22"/>
      <c r="N100" s="1"/>
    </row>
    <row r="101" s="84" customFormat="true" ht="20.5" hidden="false" customHeight="true" outlineLevel="0" collapsed="false">
      <c r="A101" s="1"/>
      <c r="B101" s="52" t="s">
        <v>11</v>
      </c>
      <c r="C101" s="20" t="s">
        <v>149</v>
      </c>
      <c r="D101" s="20"/>
      <c r="E101" s="20"/>
      <c r="F101" s="20"/>
      <c r="G101" s="20"/>
      <c r="H101" s="20"/>
      <c r="I101" s="10" t="s">
        <v>76</v>
      </c>
      <c r="J101" s="21" t="n">
        <v>0</v>
      </c>
      <c r="K101" s="1"/>
      <c r="L101" s="2"/>
      <c r="M101" s="2"/>
      <c r="N101" s="1"/>
    </row>
    <row r="102" s="84" customFormat="true" ht="20.5" hidden="false" customHeight="true" outlineLevel="0" collapsed="false">
      <c r="A102" s="1"/>
      <c r="B102" s="52" t="s">
        <v>13</v>
      </c>
      <c r="C102" s="20" t="s">
        <v>150</v>
      </c>
      <c r="D102" s="20"/>
      <c r="E102" s="20"/>
      <c r="F102" s="20"/>
      <c r="G102" s="20"/>
      <c r="H102" s="20"/>
      <c r="I102" s="10" t="s">
        <v>76</v>
      </c>
      <c r="J102" s="21" t="n">
        <v>0</v>
      </c>
      <c r="K102" s="1"/>
      <c r="L102" s="2"/>
      <c r="M102" s="2"/>
      <c r="N102" s="1"/>
    </row>
    <row r="103" s="84" customFormat="true" ht="20.5" hidden="false" customHeight="true" outlineLevel="0" collapsed="false">
      <c r="A103" s="1"/>
      <c r="B103" s="17" t="s">
        <v>151</v>
      </c>
      <c r="C103" s="17"/>
      <c r="D103" s="17"/>
      <c r="E103" s="17"/>
      <c r="F103" s="17"/>
      <c r="G103" s="17"/>
      <c r="H103" s="17"/>
      <c r="I103" s="33" t="s">
        <v>76</v>
      </c>
      <c r="J103" s="25" t="n">
        <f aca="false">SUM(J99:J102)</f>
        <v>0</v>
      </c>
      <c r="K103" s="1"/>
      <c r="L103" s="2"/>
      <c r="M103" s="2"/>
      <c r="N103" s="1"/>
    </row>
    <row r="104" s="84" customFormat="true" ht="20.5" hidden="false" customHeight="true" outlineLevel="0" collapsed="false">
      <c r="A104" s="1"/>
      <c r="B104" s="43"/>
      <c r="C104" s="43"/>
      <c r="D104" s="43"/>
      <c r="E104" s="43"/>
      <c r="F104" s="43"/>
      <c r="G104" s="43"/>
      <c r="H104" s="43"/>
      <c r="I104" s="43"/>
      <c r="J104" s="43"/>
      <c r="K104" s="1"/>
      <c r="L104" s="2"/>
      <c r="M104" s="2"/>
      <c r="N104" s="1"/>
    </row>
    <row r="105" s="84" customFormat="true" ht="20.5" hidden="false" customHeight="true" outlineLevel="0" collapsed="false">
      <c r="A105" s="1"/>
      <c r="B105" s="18" t="s">
        <v>152</v>
      </c>
      <c r="C105" s="18"/>
      <c r="D105" s="18"/>
      <c r="E105" s="18"/>
      <c r="F105" s="18"/>
      <c r="G105" s="18"/>
      <c r="H105" s="18"/>
      <c r="I105" s="18"/>
      <c r="J105" s="18"/>
      <c r="K105" s="1"/>
      <c r="L105" s="2"/>
      <c r="M105" s="2"/>
      <c r="N105" s="1"/>
    </row>
    <row r="106" s="84" customFormat="true" ht="20.5" hidden="false" customHeight="true" outlineLevel="0" collapsed="false">
      <c r="A106" s="1"/>
      <c r="B106" s="17" t="n">
        <v>6</v>
      </c>
      <c r="C106" s="17" t="s">
        <v>153</v>
      </c>
      <c r="D106" s="17"/>
      <c r="E106" s="17"/>
      <c r="F106" s="17"/>
      <c r="G106" s="17"/>
      <c r="H106" s="17"/>
      <c r="I106" s="17" t="s">
        <v>31</v>
      </c>
      <c r="J106" s="17" t="s">
        <v>32</v>
      </c>
      <c r="K106" s="1"/>
      <c r="L106" s="19" t="s">
        <v>33</v>
      </c>
      <c r="M106" s="19" t="s">
        <v>34</v>
      </c>
      <c r="N106" s="1"/>
    </row>
    <row r="107" s="84" customFormat="true" ht="20.5" hidden="false" customHeight="true" outlineLevel="0" collapsed="false">
      <c r="A107" s="1"/>
      <c r="B107" s="17" t="s">
        <v>6</v>
      </c>
      <c r="C107" s="11" t="s">
        <v>154</v>
      </c>
      <c r="D107" s="11"/>
      <c r="E107" s="11"/>
      <c r="F107" s="11"/>
      <c r="G107" s="11"/>
      <c r="H107" s="11"/>
      <c r="I107" s="29" t="n">
        <v>0.03</v>
      </c>
      <c r="J107" s="21" t="n">
        <f aca="false">TRUNC(((J131)*I107),2)</f>
        <v>0</v>
      </c>
      <c r="K107" s="1"/>
      <c r="L107" s="42"/>
      <c r="M107" s="42" t="s">
        <v>155</v>
      </c>
      <c r="N107" s="1"/>
    </row>
    <row r="108" s="84" customFormat="true" ht="20.5" hidden="false" customHeight="true" outlineLevel="0" collapsed="false">
      <c r="A108" s="1"/>
      <c r="B108" s="17" t="s">
        <v>8</v>
      </c>
      <c r="C108" s="11" t="s">
        <v>156</v>
      </c>
      <c r="D108" s="11"/>
      <c r="E108" s="11"/>
      <c r="F108" s="11"/>
      <c r="G108" s="11"/>
      <c r="H108" s="11"/>
      <c r="I108" s="29" t="n">
        <v>0.06</v>
      </c>
      <c r="J108" s="21" t="n">
        <f aca="false">TRUNC(((J131+J107)*I108),2)</f>
        <v>0</v>
      </c>
      <c r="K108" s="1"/>
      <c r="L108" s="42"/>
      <c r="M108" s="42" t="s">
        <v>157</v>
      </c>
      <c r="N108" s="1"/>
    </row>
    <row r="109" s="84" customFormat="true" ht="20.5" hidden="false" customHeight="true" outlineLevel="0" collapsed="false">
      <c r="A109" s="1"/>
      <c r="B109" s="17" t="s">
        <v>11</v>
      </c>
      <c r="C109" s="54" t="s">
        <v>158</v>
      </c>
      <c r="D109" s="54"/>
      <c r="E109" s="54"/>
      <c r="F109" s="54"/>
      <c r="G109" s="54"/>
      <c r="H109" s="54"/>
      <c r="I109" s="24"/>
      <c r="J109" s="81"/>
      <c r="K109" s="1"/>
      <c r="L109" s="56"/>
      <c r="M109" s="56"/>
      <c r="N109" s="1"/>
    </row>
    <row r="110" s="84" customFormat="true" ht="20.5" hidden="false" customHeight="true" outlineLevel="0" collapsed="false">
      <c r="A110" s="1"/>
      <c r="B110" s="17" t="s">
        <v>159</v>
      </c>
      <c r="C110" s="11" t="s">
        <v>160</v>
      </c>
      <c r="D110" s="11"/>
      <c r="E110" s="11"/>
      <c r="F110" s="11"/>
      <c r="G110" s="11"/>
      <c r="H110" s="11"/>
      <c r="I110" s="24" t="n">
        <v>0.0165</v>
      </c>
      <c r="J110" s="21" t="n">
        <f aca="false">TRUNC(I110*((J131+J107+J108)/(1-I115)),2)</f>
        <v>0</v>
      </c>
      <c r="K110" s="1"/>
      <c r="L110" s="42"/>
      <c r="M110" s="42" t="s">
        <v>161</v>
      </c>
      <c r="N110" s="1"/>
    </row>
    <row r="111" s="84" customFormat="true" ht="20.5" hidden="false" customHeight="true" outlineLevel="0" collapsed="false">
      <c r="A111" s="1"/>
      <c r="B111" s="17" t="s">
        <v>162</v>
      </c>
      <c r="C111" s="11" t="s">
        <v>163</v>
      </c>
      <c r="D111" s="11"/>
      <c r="E111" s="11"/>
      <c r="F111" s="11"/>
      <c r="G111" s="11"/>
      <c r="H111" s="11"/>
      <c r="I111" s="24" t="n">
        <v>0.076</v>
      </c>
      <c r="J111" s="21" t="n">
        <f aca="false">TRUNC(I111*(J131+J107+J108)/(1-I115),2)</f>
        <v>0</v>
      </c>
      <c r="K111" s="1"/>
      <c r="L111" s="42"/>
      <c r="M111" s="42" t="s">
        <v>164</v>
      </c>
      <c r="N111" s="1"/>
    </row>
    <row r="112" s="84" customFormat="true" ht="20.5" hidden="false" customHeight="true" outlineLevel="0" collapsed="false">
      <c r="A112" s="1"/>
      <c r="B112" s="17" t="s">
        <v>165</v>
      </c>
      <c r="C112" s="11" t="s">
        <v>166</v>
      </c>
      <c r="D112" s="11"/>
      <c r="E112" s="11"/>
      <c r="F112" s="11"/>
      <c r="G112" s="11"/>
      <c r="H112" s="11"/>
      <c r="I112" s="24" t="n">
        <v>0.05</v>
      </c>
      <c r="J112" s="21" t="n">
        <f aca="false">TRUNC(I112*(J131+J107+J108)/(1-I115),2)</f>
        <v>0</v>
      </c>
      <c r="K112" s="1"/>
      <c r="L112" s="57"/>
      <c r="M112" s="57" t="s">
        <v>167</v>
      </c>
      <c r="N112" s="1"/>
    </row>
    <row r="113" s="84" customFormat="true" ht="20.5" hidden="false" customHeight="true" outlineLevel="0" collapsed="false">
      <c r="A113" s="1"/>
      <c r="B113" s="17" t="s">
        <v>168</v>
      </c>
      <c r="C113" s="17"/>
      <c r="D113" s="17"/>
      <c r="E113" s="17"/>
      <c r="F113" s="17"/>
      <c r="G113" s="17"/>
      <c r="H113" s="17"/>
      <c r="I113" s="24" t="n">
        <f aca="false">SUM(I107:I112)</f>
        <v>0.2325</v>
      </c>
      <c r="J113" s="25" t="n">
        <f aca="false">SUM(J107:J112)</f>
        <v>0</v>
      </c>
      <c r="K113" s="1"/>
      <c r="L113" s="2"/>
      <c r="M113" s="2"/>
      <c r="N113" s="1"/>
    </row>
    <row r="114" s="84" customFormat="true" ht="17.35" hidden="false" customHeight="false" outlineLevel="0" collapsed="false">
      <c r="A114" s="1"/>
      <c r="B114" s="14"/>
      <c r="C114" s="58"/>
      <c r="D114" s="58"/>
      <c r="E114" s="58"/>
      <c r="F114" s="58"/>
      <c r="G114" s="58"/>
      <c r="H114" s="58"/>
      <c r="I114" s="58"/>
      <c r="J114" s="58"/>
      <c r="K114" s="1"/>
      <c r="L114" s="56"/>
      <c r="M114" s="56"/>
      <c r="N114" s="1"/>
    </row>
    <row r="115" s="84" customFormat="true" ht="17.35" hidden="false" customHeight="false" outlineLevel="0" collapsed="false">
      <c r="A115" s="1"/>
      <c r="B115" s="59" t="s">
        <v>169</v>
      </c>
      <c r="C115" s="60" t="s">
        <v>170</v>
      </c>
      <c r="D115" s="60"/>
      <c r="E115" s="60"/>
      <c r="F115" s="60"/>
      <c r="G115" s="60"/>
      <c r="H115" s="60"/>
      <c r="I115" s="61" t="n">
        <f aca="false">I110+I111+I112</f>
        <v>0.1425</v>
      </c>
      <c r="J115" s="62"/>
      <c r="K115" s="1"/>
      <c r="L115" s="2"/>
      <c r="M115" s="2"/>
      <c r="N115" s="1"/>
    </row>
    <row r="116" s="84" customFormat="true" ht="17.35" hidden="false" customHeight="false" outlineLevel="0" collapsed="false">
      <c r="A116" s="1"/>
      <c r="B116" s="63"/>
      <c r="C116" s="64" t="n">
        <v>100</v>
      </c>
      <c r="D116" s="64"/>
      <c r="E116" s="64"/>
      <c r="F116" s="64"/>
      <c r="G116" s="64"/>
      <c r="H116" s="64"/>
      <c r="I116" s="65"/>
      <c r="J116" s="66"/>
      <c r="K116" s="1"/>
      <c r="L116" s="2"/>
      <c r="M116" s="2"/>
      <c r="N116" s="1"/>
    </row>
    <row r="117" s="84" customFormat="true" ht="17.35" hidden="false" customHeight="false" outlineLevel="0" collapsed="false">
      <c r="A117" s="1"/>
      <c r="B117" s="67"/>
      <c r="C117" s="68"/>
      <c r="D117" s="68"/>
      <c r="E117" s="68"/>
      <c r="F117" s="68"/>
      <c r="G117" s="68"/>
      <c r="H117" s="68"/>
      <c r="I117" s="65"/>
      <c r="J117" s="66"/>
      <c r="K117" s="1"/>
      <c r="L117" s="2"/>
      <c r="M117" s="2"/>
      <c r="N117" s="1"/>
    </row>
    <row r="118" s="84" customFormat="true" ht="17.35" hidden="false" customHeight="false" outlineLevel="0" collapsed="false">
      <c r="A118" s="1"/>
      <c r="B118" s="63" t="s">
        <v>171</v>
      </c>
      <c r="C118" s="64" t="s">
        <v>172</v>
      </c>
      <c r="D118" s="64"/>
      <c r="E118" s="64"/>
      <c r="F118" s="64"/>
      <c r="G118" s="64"/>
      <c r="H118" s="64"/>
      <c r="I118" s="65"/>
      <c r="J118" s="66" t="n">
        <f aca="false">J33+J66+J75+J95+J103+J107+J108</f>
        <v>0</v>
      </c>
      <c r="K118" s="1"/>
      <c r="L118" s="2"/>
      <c r="M118" s="2"/>
      <c r="N118" s="1"/>
    </row>
    <row r="119" s="84" customFormat="true" ht="17.35" hidden="false" customHeight="false" outlineLevel="0" collapsed="false">
      <c r="A119" s="1"/>
      <c r="B119" s="63"/>
      <c r="C119" s="68"/>
      <c r="D119" s="68"/>
      <c r="E119" s="68"/>
      <c r="F119" s="68"/>
      <c r="G119" s="68"/>
      <c r="H119" s="68"/>
      <c r="I119" s="65"/>
      <c r="J119" s="66"/>
      <c r="K119" s="1"/>
      <c r="L119" s="2"/>
      <c r="M119" s="2"/>
      <c r="N119" s="1"/>
    </row>
    <row r="120" s="84" customFormat="true" ht="17.35" hidden="false" customHeight="false" outlineLevel="0" collapsed="false">
      <c r="A120" s="1"/>
      <c r="B120" s="63" t="s">
        <v>173</v>
      </c>
      <c r="C120" s="64" t="s">
        <v>174</v>
      </c>
      <c r="D120" s="64"/>
      <c r="E120" s="64"/>
      <c r="F120" s="64"/>
      <c r="G120" s="64"/>
      <c r="H120" s="64"/>
      <c r="I120" s="65"/>
      <c r="J120" s="66" t="n">
        <f aca="false">TRUNC(J118/(1-I115),2)</f>
        <v>0</v>
      </c>
      <c r="K120" s="1"/>
      <c r="L120" s="2"/>
      <c r="M120" s="2"/>
      <c r="N120" s="1"/>
    </row>
    <row r="121" s="84" customFormat="true" ht="17.35" hidden="false" customHeight="false" outlineLevel="0" collapsed="false">
      <c r="A121" s="1"/>
      <c r="B121" s="63"/>
      <c r="C121" s="68"/>
      <c r="D121" s="68"/>
      <c r="E121" s="68"/>
      <c r="F121" s="68"/>
      <c r="G121" s="68"/>
      <c r="H121" s="68"/>
      <c r="I121" s="65"/>
      <c r="J121" s="66"/>
      <c r="K121" s="1"/>
      <c r="L121" s="2"/>
      <c r="M121" s="2"/>
      <c r="N121" s="1"/>
    </row>
    <row r="122" s="84" customFormat="true" ht="17.35" hidden="false" customHeight="false" outlineLevel="0" collapsed="false">
      <c r="A122" s="1"/>
      <c r="B122" s="69"/>
      <c r="C122" s="70" t="s">
        <v>175</v>
      </c>
      <c r="D122" s="70"/>
      <c r="E122" s="70"/>
      <c r="F122" s="70"/>
      <c r="G122" s="70"/>
      <c r="H122" s="70"/>
      <c r="I122" s="71"/>
      <c r="J122" s="72" t="n">
        <f aca="false">J120-J118</f>
        <v>0</v>
      </c>
      <c r="K122" s="1"/>
      <c r="L122" s="2"/>
      <c r="M122" s="2"/>
      <c r="N122" s="1"/>
    </row>
    <row r="123" s="84" customFormat="true" ht="17.35" hidden="false" customHeight="false" outlineLevel="0" collapsed="false">
      <c r="A123" s="1"/>
      <c r="B123" s="14"/>
      <c r="C123" s="14"/>
      <c r="D123" s="14"/>
      <c r="E123" s="14"/>
      <c r="F123" s="14"/>
      <c r="G123" s="14"/>
      <c r="H123" s="14"/>
      <c r="I123" s="14"/>
      <c r="J123" s="27"/>
      <c r="K123" s="1"/>
      <c r="L123" s="2"/>
      <c r="M123" s="2"/>
      <c r="N123" s="1"/>
    </row>
    <row r="124" s="84" customFormat="true" ht="17.35" hidden="false" customHeight="false" outlineLevel="0" collapsed="false">
      <c r="A124" s="1"/>
      <c r="B124" s="9" t="s">
        <v>176</v>
      </c>
      <c r="C124" s="9"/>
      <c r="D124" s="9"/>
      <c r="E124" s="9"/>
      <c r="F124" s="9"/>
      <c r="G124" s="9"/>
      <c r="H124" s="9"/>
      <c r="I124" s="9"/>
      <c r="J124" s="9"/>
      <c r="K124" s="1"/>
      <c r="L124" s="2"/>
      <c r="M124" s="2"/>
      <c r="N124" s="1"/>
    </row>
    <row r="125" s="84" customFormat="true" ht="17.35" hidden="false" customHeight="false" outlineLevel="0" collapsed="false">
      <c r="A125" s="1"/>
      <c r="B125" s="17" t="s">
        <v>177</v>
      </c>
      <c r="C125" s="17"/>
      <c r="D125" s="17"/>
      <c r="E125" s="17"/>
      <c r="F125" s="17"/>
      <c r="G125" s="17"/>
      <c r="H125" s="17"/>
      <c r="I125" s="17"/>
      <c r="J125" s="17" t="s">
        <v>32</v>
      </c>
      <c r="K125" s="1"/>
      <c r="L125" s="2"/>
      <c r="M125" s="2"/>
      <c r="N125" s="1"/>
    </row>
    <row r="126" s="84" customFormat="true" ht="17.35" hidden="false" customHeight="false" outlineLevel="0" collapsed="false">
      <c r="A126" s="1"/>
      <c r="B126" s="10" t="s">
        <v>6</v>
      </c>
      <c r="C126" s="11" t="s">
        <v>29</v>
      </c>
      <c r="D126" s="11"/>
      <c r="E126" s="11"/>
      <c r="F126" s="11"/>
      <c r="G126" s="11"/>
      <c r="H126" s="11"/>
      <c r="I126" s="11"/>
      <c r="J126" s="51" t="n">
        <f aca="false">J33</f>
        <v>0</v>
      </c>
      <c r="K126" s="1"/>
      <c r="L126" s="2"/>
      <c r="M126" s="2"/>
      <c r="N126" s="1"/>
    </row>
    <row r="127" s="84" customFormat="true" ht="17.35" hidden="false" customHeight="false" outlineLevel="0" collapsed="false">
      <c r="A127" s="1"/>
      <c r="B127" s="10" t="s">
        <v>8</v>
      </c>
      <c r="C127" s="11" t="s">
        <v>46</v>
      </c>
      <c r="D127" s="11"/>
      <c r="E127" s="11"/>
      <c r="F127" s="11"/>
      <c r="G127" s="11"/>
      <c r="H127" s="11"/>
      <c r="I127" s="11"/>
      <c r="J127" s="51" t="n">
        <f aca="false">J66</f>
        <v>0</v>
      </c>
      <c r="K127" s="1"/>
      <c r="L127" s="2"/>
      <c r="M127" s="2"/>
      <c r="N127" s="1"/>
    </row>
    <row r="128" s="84" customFormat="true" ht="17.35" hidden="false" customHeight="false" outlineLevel="0" collapsed="false">
      <c r="A128" s="1"/>
      <c r="B128" s="10" t="s">
        <v>11</v>
      </c>
      <c r="C128" s="11" t="s">
        <v>98</v>
      </c>
      <c r="D128" s="11"/>
      <c r="E128" s="11"/>
      <c r="F128" s="11"/>
      <c r="G128" s="11"/>
      <c r="H128" s="11"/>
      <c r="I128" s="11"/>
      <c r="J128" s="51" t="n">
        <f aca="false">J75</f>
        <v>0</v>
      </c>
      <c r="K128" s="1"/>
      <c r="L128" s="2"/>
      <c r="M128" s="2"/>
      <c r="N128" s="1"/>
    </row>
    <row r="129" s="84" customFormat="true" ht="17.35" hidden="false" customHeight="false" outlineLevel="0" collapsed="false">
      <c r="A129" s="1"/>
      <c r="B129" s="10" t="s">
        <v>13</v>
      </c>
      <c r="C129" s="11" t="s">
        <v>115</v>
      </c>
      <c r="D129" s="11"/>
      <c r="E129" s="11"/>
      <c r="F129" s="11"/>
      <c r="G129" s="11"/>
      <c r="H129" s="11"/>
      <c r="I129" s="11"/>
      <c r="J129" s="51" t="n">
        <f aca="false">J95</f>
        <v>0</v>
      </c>
      <c r="K129" s="1"/>
      <c r="L129" s="2"/>
      <c r="M129" s="2"/>
      <c r="N129" s="1"/>
    </row>
    <row r="130" s="84" customFormat="true" ht="17.35" hidden="false" customHeight="false" outlineLevel="0" collapsed="false">
      <c r="A130" s="1"/>
      <c r="B130" s="10" t="s">
        <v>40</v>
      </c>
      <c r="C130" s="11" t="s">
        <v>144</v>
      </c>
      <c r="D130" s="11"/>
      <c r="E130" s="11"/>
      <c r="F130" s="11"/>
      <c r="G130" s="11"/>
      <c r="H130" s="11"/>
      <c r="I130" s="11"/>
      <c r="J130" s="51" t="n">
        <f aca="false">J103</f>
        <v>0</v>
      </c>
      <c r="K130" s="1"/>
      <c r="L130" s="2"/>
      <c r="M130" s="2"/>
      <c r="N130" s="1"/>
    </row>
    <row r="131" s="84" customFormat="true" ht="17.35" hidden="false" customHeight="false" outlineLevel="0" collapsed="false">
      <c r="A131" s="1"/>
      <c r="B131" s="17"/>
      <c r="C131" s="17" t="s">
        <v>178</v>
      </c>
      <c r="D131" s="17"/>
      <c r="E131" s="17"/>
      <c r="F131" s="17"/>
      <c r="G131" s="17"/>
      <c r="H131" s="17"/>
      <c r="I131" s="17"/>
      <c r="J131" s="53" t="n">
        <f aca="false">SUM(J126:J130)</f>
        <v>0</v>
      </c>
      <c r="K131" s="1"/>
      <c r="L131" s="2"/>
      <c r="M131" s="2"/>
      <c r="N131" s="1"/>
    </row>
    <row r="132" s="84" customFormat="true" ht="17.35" hidden="false" customHeight="false" outlineLevel="0" collapsed="false">
      <c r="A132" s="1"/>
      <c r="B132" s="10" t="s">
        <v>42</v>
      </c>
      <c r="C132" s="11" t="s">
        <v>152</v>
      </c>
      <c r="D132" s="11"/>
      <c r="E132" s="11"/>
      <c r="F132" s="11"/>
      <c r="G132" s="11"/>
      <c r="H132" s="11"/>
      <c r="I132" s="11"/>
      <c r="J132" s="51" t="n">
        <f aca="false">J113</f>
        <v>0</v>
      </c>
      <c r="K132" s="1"/>
      <c r="L132" s="2"/>
      <c r="M132" s="2"/>
      <c r="N132" s="1"/>
    </row>
    <row r="133" s="84" customFormat="true" ht="17.35" hidden="false" customHeight="false" outlineLevel="0" collapsed="false">
      <c r="A133" s="1"/>
      <c r="B133" s="17" t="s">
        <v>193</v>
      </c>
      <c r="C133" s="17"/>
      <c r="D133" s="17"/>
      <c r="E133" s="17"/>
      <c r="F133" s="17"/>
      <c r="G133" s="17"/>
      <c r="H133" s="17"/>
      <c r="I133" s="17"/>
      <c r="J133" s="73" t="n">
        <f aca="false">TRUNC(J131+J132,2)</f>
        <v>0</v>
      </c>
      <c r="K133" s="1"/>
      <c r="L133" s="2"/>
      <c r="M133" s="2"/>
      <c r="N133" s="1"/>
    </row>
    <row r="134" s="84" customFormat="true" ht="17.35" hidden="false" customHeight="false" outlineLevel="0" collapsed="false">
      <c r="A134" s="1"/>
      <c r="B134" s="17" t="s">
        <v>194</v>
      </c>
      <c r="C134" s="17"/>
      <c r="D134" s="17"/>
      <c r="E134" s="17"/>
      <c r="F134" s="17"/>
      <c r="G134" s="17"/>
      <c r="H134" s="17"/>
      <c r="I134" s="17"/>
      <c r="J134" s="73" t="n">
        <f aca="false">(J133*4)</f>
        <v>0</v>
      </c>
      <c r="K134" s="1"/>
      <c r="L134" s="2"/>
      <c r="M134" s="2"/>
      <c r="N134" s="1"/>
    </row>
    <row r="135" s="84" customFormat="true" ht="17.35" hidden="false" customHeight="false" outlineLevel="0" collapsed="false">
      <c r="A135" s="1"/>
      <c r="B135" s="17" t="s">
        <v>181</v>
      </c>
      <c r="C135" s="17"/>
      <c r="D135" s="17"/>
      <c r="E135" s="17"/>
      <c r="F135" s="17"/>
      <c r="G135" s="17"/>
      <c r="H135" s="17"/>
      <c r="I135" s="17"/>
      <c r="J135" s="73" t="n">
        <f aca="false">(J134*12)</f>
        <v>0</v>
      </c>
      <c r="K135" s="1"/>
      <c r="L135" s="2"/>
      <c r="M135" s="2"/>
      <c r="N135" s="1"/>
    </row>
    <row r="136" s="84" customFormat="true" ht="17.35" hidden="false" customHeight="false" outlineLevel="0" collapsed="false">
      <c r="A136" s="1"/>
      <c r="B136" s="17" t="s">
        <v>195</v>
      </c>
      <c r="C136" s="17"/>
      <c r="D136" s="17"/>
      <c r="E136" s="17"/>
      <c r="F136" s="17"/>
      <c r="G136" s="17"/>
      <c r="H136" s="17"/>
      <c r="I136" s="17"/>
      <c r="J136" s="73" t="n">
        <f aca="false">(J135*3)</f>
        <v>0</v>
      </c>
      <c r="K136" s="1"/>
      <c r="L136" s="2"/>
      <c r="M136" s="2"/>
      <c r="N136" s="1"/>
    </row>
    <row r="137" s="84" customFormat="true" ht="17.35" hidden="false" customHeight="false" outlineLevel="0" collapsed="false">
      <c r="A137" s="1"/>
      <c r="B137" s="76"/>
      <c r="C137" s="77"/>
      <c r="D137" s="74"/>
      <c r="E137" s="74"/>
      <c r="F137" s="74"/>
      <c r="G137" s="74"/>
      <c r="H137" s="74"/>
      <c r="I137" s="74"/>
      <c r="J137" s="74"/>
      <c r="K137" s="1"/>
      <c r="L137" s="2"/>
      <c r="M137" s="2"/>
      <c r="N137" s="1"/>
    </row>
    <row r="138" customFormat="false" ht="17.35" hidden="false" customHeight="false" outlineLevel="0" collapsed="false">
      <c r="B138" s="78"/>
      <c r="C138" s="78"/>
      <c r="D138" s="79"/>
      <c r="E138" s="1"/>
      <c r="F138" s="1"/>
      <c r="G138" s="1"/>
      <c r="H138" s="1"/>
      <c r="I138" s="1"/>
      <c r="J138" s="1"/>
      <c r="XER138" s="84"/>
      <c r="XES138" s="84"/>
      <c r="XET138" s="84"/>
      <c r="XEU138" s="84"/>
      <c r="XEV138" s="84"/>
      <c r="XEW138" s="84"/>
      <c r="XEX138" s="84"/>
      <c r="XEY138" s="84"/>
      <c r="XEZ138" s="84"/>
      <c r="XFA138" s="84"/>
      <c r="XFB138" s="84"/>
      <c r="XFC138" s="84"/>
      <c r="XFD138" s="84"/>
    </row>
  </sheetData>
  <mergeCells count="142">
    <mergeCell ref="B1:J1"/>
    <mergeCell ref="B2:J2"/>
    <mergeCell ref="B3:J3"/>
    <mergeCell ref="B4:J4"/>
    <mergeCell ref="B5:J5"/>
    <mergeCell ref="B6:J6"/>
    <mergeCell ref="B7:J7"/>
    <mergeCell ref="B8:J8"/>
    <mergeCell ref="C9:H9"/>
    <mergeCell ref="I9:J9"/>
    <mergeCell ref="C10:H10"/>
    <mergeCell ref="I10:J10"/>
    <mergeCell ref="C11:H11"/>
    <mergeCell ref="I11:J11"/>
    <mergeCell ref="C12:H12"/>
    <mergeCell ref="I12:J12"/>
    <mergeCell ref="B14:J14"/>
    <mergeCell ref="B15:C15"/>
    <mergeCell ref="D15:E15"/>
    <mergeCell ref="F15:J15"/>
    <mergeCell ref="B16:C16"/>
    <mergeCell ref="D16:E16"/>
    <mergeCell ref="F16:J16"/>
    <mergeCell ref="B18:J18"/>
    <mergeCell ref="C19:H19"/>
    <mergeCell ref="I19:J19"/>
    <mergeCell ref="C20:H20"/>
    <mergeCell ref="I20:J20"/>
    <mergeCell ref="C21:H21"/>
    <mergeCell ref="I21:J21"/>
    <mergeCell ref="C22:H22"/>
    <mergeCell ref="I22:J22"/>
    <mergeCell ref="C23:H23"/>
    <mergeCell ref="I23:J23"/>
    <mergeCell ref="B24:J24"/>
    <mergeCell ref="B25:J25"/>
    <mergeCell ref="C26:H26"/>
    <mergeCell ref="C27:H27"/>
    <mergeCell ref="C28:H28"/>
    <mergeCell ref="C29:H29"/>
    <mergeCell ref="C30:H30"/>
    <mergeCell ref="C31:H31"/>
    <mergeCell ref="C32:H32"/>
    <mergeCell ref="B33:I33"/>
    <mergeCell ref="B35:J35"/>
    <mergeCell ref="B36:H36"/>
    <mergeCell ref="C37:H37"/>
    <mergeCell ref="C38:H38"/>
    <mergeCell ref="B39:H39"/>
    <mergeCell ref="B40:J40"/>
    <mergeCell ref="B41:H41"/>
    <mergeCell ref="C42:H42"/>
    <mergeCell ref="C43:H43"/>
    <mergeCell ref="C44:H44"/>
    <mergeCell ref="C45:H45"/>
    <mergeCell ref="C46:H46"/>
    <mergeCell ref="C47:H47"/>
    <mergeCell ref="C48:H48"/>
    <mergeCell ref="C49:H49"/>
    <mergeCell ref="B50:H50"/>
    <mergeCell ref="B51:J51"/>
    <mergeCell ref="B52:H52"/>
    <mergeCell ref="C53:H53"/>
    <mergeCell ref="C54:H54"/>
    <mergeCell ref="C55:H55"/>
    <mergeCell ref="C56:H56"/>
    <mergeCell ref="C57:H57"/>
    <mergeCell ref="C58:H58"/>
    <mergeCell ref="B59:I59"/>
    <mergeCell ref="B60:J60"/>
    <mergeCell ref="B61:J61"/>
    <mergeCell ref="B62:I62"/>
    <mergeCell ref="C63:I63"/>
    <mergeCell ref="C64:I64"/>
    <mergeCell ref="C65:I65"/>
    <mergeCell ref="B66:I66"/>
    <mergeCell ref="B67:J67"/>
    <mergeCell ref="B68:J68"/>
    <mergeCell ref="C69:H69"/>
    <mergeCell ref="C70:H70"/>
    <mergeCell ref="C71:H71"/>
    <mergeCell ref="C72:H72"/>
    <mergeCell ref="C73:H73"/>
    <mergeCell ref="C74:H74"/>
    <mergeCell ref="B75:H75"/>
    <mergeCell ref="B76:J76"/>
    <mergeCell ref="B77:J77"/>
    <mergeCell ref="B78:H78"/>
    <mergeCell ref="C79:H79"/>
    <mergeCell ref="C80:H80"/>
    <mergeCell ref="C81:H81"/>
    <mergeCell ref="C82:H82"/>
    <mergeCell ref="C83:H83"/>
    <mergeCell ref="C84:H84"/>
    <mergeCell ref="B85:H85"/>
    <mergeCell ref="B86:J86"/>
    <mergeCell ref="B87:H87"/>
    <mergeCell ref="C88:H88"/>
    <mergeCell ref="B89:H89"/>
    <mergeCell ref="B90:J90"/>
    <mergeCell ref="B91:J91"/>
    <mergeCell ref="B92:I92"/>
    <mergeCell ref="C93:I93"/>
    <mergeCell ref="C94:I94"/>
    <mergeCell ref="B95:I95"/>
    <mergeCell ref="B96:J96"/>
    <mergeCell ref="B97:J97"/>
    <mergeCell ref="C98:H98"/>
    <mergeCell ref="C99:H99"/>
    <mergeCell ref="C100:H100"/>
    <mergeCell ref="C101:H101"/>
    <mergeCell ref="C102:H102"/>
    <mergeCell ref="B103:H103"/>
    <mergeCell ref="B104:J104"/>
    <mergeCell ref="B105:J105"/>
    <mergeCell ref="C106:H106"/>
    <mergeCell ref="C107:H107"/>
    <mergeCell ref="C108:H108"/>
    <mergeCell ref="C109:H109"/>
    <mergeCell ref="C110:H110"/>
    <mergeCell ref="C111:H111"/>
    <mergeCell ref="C112:H112"/>
    <mergeCell ref="B113:H113"/>
    <mergeCell ref="C114:J114"/>
    <mergeCell ref="C115:H115"/>
    <mergeCell ref="C116:H116"/>
    <mergeCell ref="C118:H118"/>
    <mergeCell ref="C120:H120"/>
    <mergeCell ref="C122:H122"/>
    <mergeCell ref="B124:J124"/>
    <mergeCell ref="B125:I125"/>
    <mergeCell ref="C126:I126"/>
    <mergeCell ref="C127:I127"/>
    <mergeCell ref="C128:I128"/>
    <mergeCell ref="C129:I129"/>
    <mergeCell ref="C130:I130"/>
    <mergeCell ref="C131:I131"/>
    <mergeCell ref="C132:I132"/>
    <mergeCell ref="B133:I133"/>
    <mergeCell ref="B134:I134"/>
    <mergeCell ref="B135:I135"/>
    <mergeCell ref="B136:I136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20" activeCellId="0" sqref="E20"/>
    </sheetView>
  </sheetViews>
  <sheetFormatPr defaultColWidth="11.53515625" defaultRowHeight="13.8" zeroHeight="false" outlineLevelRow="0" outlineLevelCol="0"/>
  <cols>
    <col collapsed="false" customWidth="true" hidden="false" outlineLevel="0" max="1" min="1" style="85" width="6.99"/>
    <col collapsed="false" customWidth="true" hidden="false" outlineLevel="0" max="2" min="2" style="85" width="7.55"/>
    <col collapsed="false" customWidth="true" hidden="false" outlineLevel="0" max="3" min="3" style="85" width="37.87"/>
    <col collapsed="false" customWidth="true" hidden="false" outlineLevel="0" max="4" min="4" style="85" width="12.79"/>
    <col collapsed="false" customWidth="true" hidden="false" outlineLevel="0" max="5" min="5" style="85" width="24.38"/>
    <col collapsed="false" customWidth="true" hidden="false" outlineLevel="0" max="6" min="6" style="85" width="26.6"/>
    <col collapsed="false" customWidth="true" hidden="false" outlineLevel="0" max="7" min="7" style="85" width="23.96"/>
  </cols>
  <sheetData>
    <row r="1" customFormat="false" ht="13.8" hidden="false" customHeight="false" outlineLevel="0" collapsed="false">
      <c r="A1" s="86" t="s">
        <v>196</v>
      </c>
      <c r="B1" s="86"/>
      <c r="C1" s="86"/>
      <c r="D1" s="86"/>
      <c r="E1" s="86"/>
      <c r="F1" s="86"/>
      <c r="G1" s="86"/>
    </row>
    <row r="2" s="88" customFormat="true" ht="13.8" hidden="false" customHeight="false" outlineLevel="0" collapsed="false">
      <c r="A2" s="87" t="s">
        <v>197</v>
      </c>
      <c r="B2" s="87" t="s">
        <v>198</v>
      </c>
      <c r="C2" s="87" t="s">
        <v>199</v>
      </c>
      <c r="D2" s="86" t="s">
        <v>200</v>
      </c>
      <c r="E2" s="86" t="s">
        <v>201</v>
      </c>
      <c r="F2" s="86" t="s">
        <v>202</v>
      </c>
      <c r="G2" s="86" t="s">
        <v>203</v>
      </c>
    </row>
    <row r="3" customFormat="false" ht="13.8" hidden="false" customHeight="false" outlineLevel="0" collapsed="false">
      <c r="A3" s="86" t="n">
        <v>1</v>
      </c>
      <c r="B3" s="89" t="s">
        <v>204</v>
      </c>
      <c r="C3" s="90" t="s">
        <v>205</v>
      </c>
      <c r="D3" s="91" t="n">
        <v>0</v>
      </c>
      <c r="E3" s="92" t="n">
        <v>0</v>
      </c>
      <c r="F3" s="92" t="n">
        <f aca="false">(D3*E3)</f>
        <v>0</v>
      </c>
      <c r="G3" s="92" t="n">
        <f aca="false">(F3/12)</f>
        <v>0</v>
      </c>
    </row>
    <row r="4" customFormat="false" ht="46.25" hidden="false" customHeight="false" outlineLevel="0" collapsed="false">
      <c r="A4" s="86" t="n">
        <v>2</v>
      </c>
      <c r="B4" s="89" t="s">
        <v>206</v>
      </c>
      <c r="C4" s="93" t="s">
        <v>207</v>
      </c>
      <c r="D4" s="94" t="n">
        <v>0</v>
      </c>
      <c r="E4" s="95" t="n">
        <v>0</v>
      </c>
      <c r="F4" s="92" t="n">
        <f aca="false">(D4*E4)</f>
        <v>0</v>
      </c>
      <c r="G4" s="92" t="n">
        <f aca="false">(F4/12)</f>
        <v>0</v>
      </c>
    </row>
    <row r="5" customFormat="false" ht="23.85" hidden="false" customHeight="false" outlineLevel="0" collapsed="false">
      <c r="A5" s="86" t="n">
        <v>3</v>
      </c>
      <c r="B5" s="89" t="s">
        <v>208</v>
      </c>
      <c r="C5" s="93" t="s">
        <v>209</v>
      </c>
      <c r="D5" s="95" t="n">
        <v>0</v>
      </c>
      <c r="E5" s="95" t="n">
        <v>0</v>
      </c>
      <c r="F5" s="92" t="n">
        <f aca="false">(D5*E5)</f>
        <v>0</v>
      </c>
      <c r="G5" s="92" t="n">
        <f aca="false">(F5/12)</f>
        <v>0</v>
      </c>
    </row>
    <row r="6" customFormat="false" ht="13.8" hidden="false" customHeight="false" outlineLevel="0" collapsed="false">
      <c r="A6" s="86" t="n">
        <v>4</v>
      </c>
      <c r="B6" s="89" t="s">
        <v>210</v>
      </c>
      <c r="C6" s="93" t="s">
        <v>211</v>
      </c>
      <c r="D6" s="95" t="n">
        <v>0</v>
      </c>
      <c r="E6" s="95" t="n">
        <v>0</v>
      </c>
      <c r="F6" s="92" t="n">
        <f aca="false">(D6*E6)</f>
        <v>0</v>
      </c>
      <c r="G6" s="92" t="n">
        <f aca="false">(F6/12)</f>
        <v>0</v>
      </c>
    </row>
    <row r="7" customFormat="false" ht="35.05" hidden="false" customHeight="false" outlineLevel="0" collapsed="false">
      <c r="A7" s="86" t="n">
        <v>5</v>
      </c>
      <c r="B7" s="89" t="s">
        <v>212</v>
      </c>
      <c r="C7" s="93" t="s">
        <v>213</v>
      </c>
      <c r="D7" s="95" t="n">
        <v>0</v>
      </c>
      <c r="E7" s="95" t="n">
        <v>0</v>
      </c>
      <c r="F7" s="92" t="n">
        <f aca="false">(D7*E7)</f>
        <v>0</v>
      </c>
      <c r="G7" s="92" t="n">
        <f aca="false">(F7/12)</f>
        <v>0</v>
      </c>
    </row>
    <row r="8" customFormat="false" ht="13.8" hidden="false" customHeight="false" outlineLevel="0" collapsed="false">
      <c r="A8" s="86" t="s">
        <v>214</v>
      </c>
      <c r="B8" s="86"/>
      <c r="C8" s="86"/>
      <c r="D8" s="95" t="n">
        <f aca="false">SUM(D3:D7)</f>
        <v>0</v>
      </c>
      <c r="E8" s="95"/>
      <c r="F8" s="92" t="n">
        <f aca="false">SUM(F3:F7)</f>
        <v>0</v>
      </c>
      <c r="G8" s="95" t="n">
        <f aca="false">SUM(G3:G7)</f>
        <v>0</v>
      </c>
    </row>
  </sheetData>
  <mergeCells count="2">
    <mergeCell ref="A1:G1"/>
    <mergeCell ref="A8:C8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Roman,Normal"&amp;12&amp;Kffffff&amp;A</oddHeader>
    <oddFooter>&amp;C&amp;"Times New Roman,Normal"&amp;12&amp;KffffffPágina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391</TotalTime>
  <Application>LibreOffice/7.6.6.3$Windows_X86_64 LibreOffice_project/d97b2716a9a4a2ce1391dee1765565ea469b0ae7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2011-07-13T17:15:58Z</dcterms:created>
  <dc:creator>gisele.oliveira</dc:creator>
  <dc:description/>
  <dc:language>pt-BR</dc:language>
  <cp:lastModifiedBy/>
  <cp:lastPrinted>2019-10-29T22:39:26Z</cp:lastPrinted>
  <dcterms:modified xsi:type="dcterms:W3CDTF">2025-08-25T14:59:20Z</dcterms:modified>
  <cp:revision>49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d1718231-e157-4ccc-b6cf-0c2338374c07</vt:lpwstr>
  </property>
</Properties>
</file>