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UBSEH\SOCIAL\PTTS\Teresópolis\Cotações\"/>
    </mc:Choice>
  </mc:AlternateContent>
  <xr:revisionPtr revIDLastSave="0" documentId="13_ncr:1_{B0F7DD58-DCB9-43AF-B343-69BA6EA889D5}" xr6:coauthVersionLast="47" xr6:coauthVersionMax="47" xr10:uidLastSave="{00000000-0000-0000-0000-000000000000}"/>
  <bookViews>
    <workbookView xWindow="28680" yWindow="-120" windowWidth="29040" windowHeight="15840" activeTab="7" xr2:uid="{7DBF7DF3-15DA-4EAE-97CB-3DE1EA9B15A9}"/>
  </bookViews>
  <sheets>
    <sheet name="Container" sheetId="1" r:id="rId1"/>
    <sheet name="Frete" sheetId="2" r:id="rId2"/>
    <sheet name="Materias Gráficos" sheetId="3" r:id="rId3"/>
    <sheet name="Mesas e Cadeiras" sheetId="4" r:id="rId4"/>
    <sheet name="RH" sheetId="5" r:id="rId5"/>
    <sheet name="Consumo e Limpeza_II" sheetId="6" r:id="rId6"/>
    <sheet name="Consumo e Limpeza_IV" sheetId="7" r:id="rId7"/>
    <sheet name="Consumo e Limpeza_I_III" sheetId="8" r:id="rId8"/>
  </sheets>
  <externalReferences>
    <externalReference r:id="rId9"/>
    <externalReference r:id="rId10"/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8" l="1"/>
  <c r="F34" i="8"/>
  <c r="F33" i="8"/>
  <c r="G33" i="8" s="1"/>
  <c r="G32" i="8"/>
  <c r="F32" i="8"/>
  <c r="F31" i="8"/>
  <c r="G31" i="8" s="1"/>
  <c r="F30" i="8"/>
  <c r="G30" i="8" s="1"/>
  <c r="G29" i="8"/>
  <c r="F29" i="8"/>
  <c r="G28" i="8"/>
  <c r="F28" i="8"/>
  <c r="F27" i="8"/>
  <c r="G27" i="8" s="1"/>
  <c r="G26" i="8"/>
  <c r="F26" i="8"/>
  <c r="F25" i="8"/>
  <c r="G25" i="8" s="1"/>
  <c r="F24" i="8"/>
  <c r="G24" i="8" s="1"/>
  <c r="G23" i="8"/>
  <c r="F23" i="8"/>
  <c r="G22" i="8"/>
  <c r="F22" i="8"/>
  <c r="F21" i="8"/>
  <c r="G21" i="8" s="1"/>
  <c r="G20" i="8"/>
  <c r="F20" i="8"/>
  <c r="F19" i="8"/>
  <c r="G19" i="8" s="1"/>
  <c r="F18" i="8"/>
  <c r="G18" i="8" s="1"/>
  <c r="G17" i="8"/>
  <c r="F17" i="8"/>
  <c r="G16" i="8"/>
  <c r="F16" i="8"/>
  <c r="F15" i="8"/>
  <c r="G15" i="8" s="1"/>
  <c r="G14" i="8"/>
  <c r="F14" i="8"/>
  <c r="F13" i="8"/>
  <c r="G13" i="8" s="1"/>
  <c r="F12" i="8"/>
  <c r="G12" i="8" s="1"/>
  <c r="G11" i="8"/>
  <c r="F11" i="8"/>
  <c r="G10" i="8"/>
  <c r="F10" i="8"/>
  <c r="F9" i="8"/>
  <c r="G9" i="8" s="1"/>
  <c r="G8" i="8"/>
  <c r="F8" i="8"/>
  <c r="F7" i="8"/>
  <c r="G7" i="8" s="1"/>
  <c r="F6" i="8"/>
  <c r="G6" i="8" s="1"/>
  <c r="G5" i="8"/>
  <c r="F5" i="8"/>
  <c r="H37" i="8" l="1"/>
  <c r="F34" i="7" l="1"/>
  <c r="G34" i="7" s="1"/>
  <c r="G33" i="7"/>
  <c r="F33" i="7"/>
  <c r="F32" i="7"/>
  <c r="G32" i="7" s="1"/>
  <c r="F31" i="7"/>
  <c r="G31" i="7" s="1"/>
  <c r="F30" i="7"/>
  <c r="G30" i="7" s="1"/>
  <c r="F29" i="7"/>
  <c r="G29" i="7" s="1"/>
  <c r="F28" i="7"/>
  <c r="G28" i="7" s="1"/>
  <c r="G27" i="7"/>
  <c r="F27" i="7"/>
  <c r="F26" i="7"/>
  <c r="G26" i="7" s="1"/>
  <c r="F25" i="7"/>
  <c r="G25" i="7" s="1"/>
  <c r="F24" i="7"/>
  <c r="G24" i="7" s="1"/>
  <c r="F23" i="7"/>
  <c r="G23" i="7" s="1"/>
  <c r="F22" i="7"/>
  <c r="G22" i="7" s="1"/>
  <c r="G21" i="7"/>
  <c r="F21" i="7"/>
  <c r="F20" i="7"/>
  <c r="G20" i="7" s="1"/>
  <c r="F19" i="7"/>
  <c r="G19" i="7" s="1"/>
  <c r="F18" i="7"/>
  <c r="G18" i="7" s="1"/>
  <c r="F17" i="7"/>
  <c r="G17" i="7" s="1"/>
  <c r="F16" i="7"/>
  <c r="G16" i="7" s="1"/>
  <c r="G15" i="7"/>
  <c r="F15" i="7"/>
  <c r="F14" i="7"/>
  <c r="G14" i="7" s="1"/>
  <c r="F13" i="7"/>
  <c r="G13" i="7" s="1"/>
  <c r="F12" i="7"/>
  <c r="G12" i="7" s="1"/>
  <c r="F11" i="7"/>
  <c r="G11" i="7" s="1"/>
  <c r="F10" i="7"/>
  <c r="G10" i="7" s="1"/>
  <c r="G9" i="7"/>
  <c r="F9" i="7"/>
  <c r="F8" i="7"/>
  <c r="G8" i="7" s="1"/>
  <c r="F7" i="7"/>
  <c r="G7" i="7" s="1"/>
  <c r="F6" i="7"/>
  <c r="G6" i="7" s="1"/>
  <c r="F5" i="7"/>
  <c r="G5" i="7" s="1"/>
  <c r="H37" i="7" s="1"/>
  <c r="F34" i="6" l="1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  <c r="H37" i="6" s="1"/>
  <c r="C47" i="3" l="1"/>
  <c r="C46" i="3"/>
  <c r="C32" i="3"/>
  <c r="C31" i="3"/>
  <c r="C22" i="3"/>
  <c r="C21" i="3"/>
  <c r="C7" i="3"/>
  <c r="C6" i="3"/>
</calcChain>
</file>

<file path=xl/sharedStrings.xml><?xml version="1.0" encoding="utf-8"?>
<sst xmlns="http://schemas.openxmlformats.org/spreadsheetml/2006/main" count="880" uniqueCount="136">
  <si>
    <t>Itens</t>
  </si>
  <si>
    <t>Preço Unitário</t>
  </si>
  <si>
    <t>Endereço</t>
  </si>
  <si>
    <r>
      <t>Rodovia Federal BR-116, KM 90 + 200, bairro Ermitage, no município d</t>
    </r>
    <r>
      <rPr>
        <sz val="11"/>
        <color theme="1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Teresópolis - RJ.</t>
    </r>
  </si>
  <si>
    <t>Locação de Escritório simples com vaso sanitário e lavatório 20 pés (com climatização incluída) por 12 meses - Empreendimento Parque Ermitage (Condomínios I e III)</t>
  </si>
  <si>
    <t>Locação de Escritório simples com vaso sanitário e lavatório 20 pés (com climatização incluída) por 14 meses - Empreendimento Parque Ermitage (Condomínio II)</t>
  </si>
  <si>
    <t>Locação de Escritório simples com vaso sanitário e lavatório 20 pés (com climatização incluída) por 12 meses - Empreendimento Parque Ermitage (Condomínio IV)</t>
  </si>
  <si>
    <t>Local de Origem</t>
  </si>
  <si>
    <t>Local de Destino</t>
  </si>
  <si>
    <t>Frete de Escritório simples com vaso sanitário e lavatório 20 pés - Empreendimento Parque Ermitage (Condomínios I e III)</t>
  </si>
  <si>
    <t>Sede da empresa</t>
  </si>
  <si>
    <t>Frete de Escritório simples com vaso sanitário e lavatório 20 pés - Empreendimento Parque Ermitage (Condomínio II)</t>
  </si>
  <si>
    <t>Frete de Escritório simples com vaso sanitário e lavatório 20 pés - Empreendimento Parque Ermitage (Condomínio IV)</t>
  </si>
  <si>
    <t>Condomínio/Itens</t>
  </si>
  <si>
    <t>Materias Gráficos</t>
  </si>
  <si>
    <t>Quantidade Total</t>
  </si>
  <si>
    <t>Preços Unitários</t>
  </si>
  <si>
    <t>Preços Totais</t>
  </si>
  <si>
    <t>Empreendimento Parque Ermitage - Condomínios I e III - Pré</t>
  </si>
  <si>
    <t>Apostila - formato A5 - 10 páginas – capa 4/4 e miolo 4 cores - papel sulfite 90g</t>
  </si>
  <si>
    <t>Igual a quantidade de Kits Pedagógicos</t>
  </si>
  <si>
    <t xml:space="preserve">Cartaz  (A3, 4/0 cores, papel couche 115g) </t>
  </si>
  <si>
    <t>Contagem</t>
  </si>
  <si>
    <t xml:space="preserve">Panfleto (Panfleto 10 x 15 cm, 4x4 (Colorido Frente / Verso) , Couchê 115g, Sem Enobrecimento, Refile, Sem Extras) </t>
  </si>
  <si>
    <t>Reproduções/cópias em A4/Colorida</t>
  </si>
  <si>
    <t>Igual a quantidade de Kits Pedagógicos (2 reproduções x total de kits pedagógicos)</t>
  </si>
  <si>
    <t xml:space="preserve">Reproduções/cópias em A4/PB </t>
  </si>
  <si>
    <t>Igual a quantidade de Kits Pedagógicos (8 reproduções x total de kits pedagógicos)</t>
  </si>
  <si>
    <t>Empreendimento Parque Ermitage - Condomínios I e III - Pós</t>
  </si>
  <si>
    <t>Banner Lona Brilho ou Fosca / 1.00x2.00m / 4x0 cores / Bastão e Corda</t>
  </si>
  <si>
    <t>Contagem (1 para cada empreendimento)</t>
  </si>
  <si>
    <t>Encadernação A4 - Simples</t>
  </si>
  <si>
    <t>1 encadernação para Pesquisa de Avaliação</t>
  </si>
  <si>
    <t xml:space="preserve">Folder A5 - frente e verso 4/4 – papel sulfite 90g </t>
  </si>
  <si>
    <t>Impressão em A4/Colorida</t>
  </si>
  <si>
    <t>Quantidade total de impressões Para 1 Pesquisa de Avaliação</t>
  </si>
  <si>
    <t>Impressão em A4/PB</t>
  </si>
  <si>
    <t xml:space="preserve">Material de impressão para as entrevistas necessárias em relação à pesquisa de avaliação (10*171) </t>
  </si>
  <si>
    <t>Empreendimento Parque Ermitage - Condomínio II - Pré</t>
  </si>
  <si>
    <t>Empreendimento Parque Ermitage - Condomínio II - Pós</t>
  </si>
  <si>
    <t xml:space="preserve">Material de impressão para as entrevistas necessárias em relação à pesquisa de avaliação (10*31) </t>
  </si>
  <si>
    <t>Empreendimento Parque Ermitage - Condomínio IV - Pré</t>
  </si>
  <si>
    <t>Empreendimento Parque Ermitage - Condomínio IV - Pós</t>
  </si>
  <si>
    <t xml:space="preserve">Material de impressão para as entrevistas necessárias em relação à pesquisa de avaliação (10*51) </t>
  </si>
  <si>
    <t>Quantidades</t>
  </si>
  <si>
    <t>Preço total</t>
  </si>
  <si>
    <t>Preço unitário</t>
  </si>
  <si>
    <t>Locação de mesa de plástico - PARQUE ERMITAGE - CONDOMÍNIOS I E III - PRÉ</t>
  </si>
  <si>
    <t>Locação de cadeira de plástico - PARQUE ERMITAGE - CONDOMÍNIOS I E III - PRÉ</t>
  </si>
  <si>
    <t>Locação de mesa de plástico - PARQUE ERMITAGE - CONDOMÍNIOS I E III - PÓS</t>
  </si>
  <si>
    <t>Locação de cadeira de plástico - PARQUE ERMITAGE - CONDOMÍNIOS I E III - PÓS</t>
  </si>
  <si>
    <t>Locação de mesa de plástico - PARQUE ERMITAGE - CONDOMÍNIOS II - PRÉ</t>
  </si>
  <si>
    <t>Locação de cadeira de plástico - PARQUE ERMITAGE - CONDOMÍNIOS II - PRÉ</t>
  </si>
  <si>
    <t>Locação de mesa de plástico - PARQUE ERMITAGE - CONDOMÍNIOS II - PÓS</t>
  </si>
  <si>
    <t>Locação de cadeira de plástico - PARQUE ERMITAGE - CONDOMÍNIOS II - PÓS</t>
  </si>
  <si>
    <t>Locação de mesa de plástico - PARQUE ERMITAGE - CONDOMÍNIOS IV - PRÉ</t>
  </si>
  <si>
    <t>Locação de cadeira de plástico - PARQUE ERMITAGE - CONDOMÍNIOS IV - PRÉ</t>
  </si>
  <si>
    <t>Locação de mesa de plástico - PARQUE ERMITAGE - CONDOMÍNIOS IV - PÓS</t>
  </si>
  <si>
    <t>Locação de cadeira de plástico - PARQUE ERMITAGE - CONDOMÍNIOS IV - PÓS</t>
  </si>
  <si>
    <t>Sugestão: Endereço de entrega: Campo de São Cristóvão, 138, São Cristóvão, Rio de Janeiro</t>
  </si>
  <si>
    <t>Período de locação: 18/12 (entrega) e 19/12 (retirada)</t>
  </si>
  <si>
    <t>Conjunto</t>
  </si>
  <si>
    <t>Item</t>
  </si>
  <si>
    <t>Função</t>
  </si>
  <si>
    <t>Descrição técnica</t>
  </si>
  <si>
    <t>Quantidade de horas</t>
  </si>
  <si>
    <t>Valor pago por hora</t>
  </si>
  <si>
    <t>valor total pago</t>
  </si>
  <si>
    <t>PARQUE ERMITAGE - CONDOMÍNIOS I E III - PRÉ</t>
  </si>
  <si>
    <t>Agente Social</t>
  </si>
  <si>
    <t>Ensino médio, com experiência em trabalho comunitário</t>
  </si>
  <si>
    <t>?</t>
  </si>
  <si>
    <t>Técnico Social</t>
  </si>
  <si>
    <t>Serviço Social ou outra formação na área das Ciências Humanas com experiência comprovada em trabalhos sociais</t>
  </si>
  <si>
    <t xml:space="preserve">Designer Gráfico </t>
  </si>
  <si>
    <t>Designer gráfico, Desenho industrial ou Programação visual</t>
  </si>
  <si>
    <t>Responsável Técnico</t>
  </si>
  <si>
    <t>Ensino superior</t>
  </si>
  <si>
    <t>Consultoria - Advogado</t>
  </si>
  <si>
    <t>PARQUE ERMITAGE - CONDOMÍNIOS I E III - PÓS</t>
  </si>
  <si>
    <t>Consultoria Advogado</t>
  </si>
  <si>
    <t>Consultoria Analista ambiental</t>
  </si>
  <si>
    <t>Analista de mídia digital</t>
  </si>
  <si>
    <t>Consultoria Psicólogo</t>
  </si>
  <si>
    <t>Consultoria Contador</t>
  </si>
  <si>
    <t>Auxiliar de Serviços Gerais</t>
  </si>
  <si>
    <t>Ensino médio</t>
  </si>
  <si>
    <t>Consultoria Pedagogo</t>
  </si>
  <si>
    <t>Consultoria Profissional de Saúde Preventiva</t>
  </si>
  <si>
    <t>PARQUE ERMITAGE - CONDOMÍNIOS II - PRÉ</t>
  </si>
  <si>
    <t>PARQUE ERMITAGE - CONDOMÍNIOS II - PÓS</t>
  </si>
  <si>
    <t>PARQUE ERMITAGE - CONDOMÍNIOS IV - PRÉ</t>
  </si>
  <si>
    <t>PARQUE ERMITAGE - CONDOMÍNIOS IV - PÓS</t>
  </si>
  <si>
    <t>Tipo</t>
  </si>
  <si>
    <t>Fonte</t>
  </si>
  <si>
    <t>MATERIAL DE CONSUMO E LIMPEZA</t>
  </si>
  <si>
    <t>Unidade</t>
  </si>
  <si>
    <t>Quantidade</t>
  </si>
  <si>
    <t xml:space="preserve">Valor unitário </t>
  </si>
  <si>
    <t>Valor total</t>
  </si>
  <si>
    <t>Rec. Materiais</t>
  </si>
  <si>
    <t xml:space="preserve">Pesquisa de mercado </t>
  </si>
  <si>
    <t>Açúcar 1 kg</t>
  </si>
  <si>
    <t>Café 500 G, Torrado moído, intensidade média</t>
  </si>
  <si>
    <t>Água Mineral 1,5 L</t>
  </si>
  <si>
    <t>Água Sanitária 5L</t>
  </si>
  <si>
    <t>Alcool 70% 5L</t>
  </si>
  <si>
    <t>DISPENSER HIGIENIZADOR, MATERIAL PLÁSTICO ABS, APLICAÇÃO SABONETE LÍQUIDO/ÁLCOOL GEL, VISOR FRONTAL, CAPACIDADE 800 ML</t>
  </si>
  <si>
    <t>Apontador Metal e Plástico, com depósito</t>
  </si>
  <si>
    <t>Borracha apagadora escrita, material: borracha, cor branca, tipo macia</t>
  </si>
  <si>
    <t>Caderno 80 folhas, materia off-set 56 g/m2</t>
  </si>
  <si>
    <t>Caneta esferográfica azul, ponta aço inoxidável</t>
  </si>
  <si>
    <t>Caneta hidrográfica, material plástico, cor vermelha, corpo cilíndrico</t>
  </si>
  <si>
    <t>Prendedor de papel, material metal, tipo mola</t>
  </si>
  <si>
    <t>Pacote</t>
  </si>
  <si>
    <t>Cola - Tipo Bastão, Aplicação papel, sem glicerina, atóxica</t>
  </si>
  <si>
    <t>Copo Descartável180/200 ml</t>
  </si>
  <si>
    <t>Caixa</t>
  </si>
  <si>
    <t>Corretivo líquido, material Base D</t>
  </si>
  <si>
    <t>Detergente neutro 500 ML, tensoativo biodegradável</t>
  </si>
  <si>
    <t>ENVELOPE, MATERIAL:KRAFT, GRAMATURA:80 G/M2</t>
  </si>
  <si>
    <t>Saco Plástico lixo, capacidade 100 L, cor preta</t>
  </si>
  <si>
    <t>Esponja Limpeza, material lã aço, abrasividade média</t>
  </si>
  <si>
    <t>Fita Adesiva embalagem, comprimento  50m</t>
  </si>
  <si>
    <t>Grampeador 26/6, tipo mesa, material metal</t>
  </si>
  <si>
    <t>Grampo galvanizado/cobreado, tamanho 26/6</t>
  </si>
  <si>
    <t>Lápis Preto Sextavado</t>
  </si>
  <si>
    <t>Papel Higiênico</t>
  </si>
  <si>
    <t>Fardo</t>
  </si>
  <si>
    <t>Pasta Arquivo, tipo registradora AZ</t>
  </si>
  <si>
    <t>Prancheta Portátil, material eucatex</t>
  </si>
  <si>
    <t>Pen Drive 64 GB</t>
  </si>
  <si>
    <t>Papel A4, tipo sulfite, gramatura 75 g/M2</t>
  </si>
  <si>
    <t>Sabonete Líquido 5 L, neutro e perfumado</t>
  </si>
  <si>
    <t>Vassoura Piaçava, material cabo: madeira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</si>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</sst>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9" fillId="0" borderId="0" xfId="0" applyFont="1" applyAlignment="1">
      <alignment wrapText="1"/>
    </xf>
    <xf numFmtId="164" fontId="7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UBSEH\SOCIAL\PTTS\Teres&#243;polis\Cronograma%20ERMITAGE%20II%20-%20Condom&#237;nio%20II.xlsx" TargetMode="External"/><Relationship Id="rId1" Type="http://schemas.openxmlformats.org/officeDocument/2006/relationships/externalLinkPath" Target="/SUBSEH/SOCIAL/PTTS/Teres&#243;polis/Cronograma%20ERMITAGE%20II%20-%20Condom&#237;nio%20I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UBSEH\SOCIAL\PTTS\Teres&#243;polis\Cronograma%20ERMITAGE%20II%20-%20Condom&#237;nio%20IV.xlsx" TargetMode="External"/><Relationship Id="rId1" Type="http://schemas.openxmlformats.org/officeDocument/2006/relationships/externalLinkPath" Target="/SUBSEH/SOCIAL/PTTS/Teres&#243;polis/Cronograma%20ERMITAGE%20II%20-%20Condom&#237;nio%20I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UBSEH\SOCIAL\PTTS\Teres&#243;polis\Cronograma%20ERMITAGE%20II%20-%20Condom&#237;nio%20I_III.xlsx" TargetMode="External"/><Relationship Id="rId1" Type="http://schemas.openxmlformats.org/officeDocument/2006/relationships/externalLinkPath" Target="/SUBSEH/SOCIAL/PTTS/Teres&#243;polis/Cronograma%20ERMITAGE%20II%20-%20Condom&#237;nio%20I_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 de Preços 1"/>
      <sheetName val="Quadro de Preços_Ermitage - Pré"/>
      <sheetName val="Quadro de Preços Ermitage II"/>
      <sheetName val="Quadro de Preços Frete"/>
      <sheetName val="Materiais Gráficos"/>
      <sheetName val="Planilha para vinculação"/>
      <sheetName val="Verba_Escritorio_Cons e limpeza"/>
      <sheetName val="Verba_Estudo"/>
      <sheetName val="Verba_Pesquisafinal"/>
      <sheetName val="Verba_Kit Pedagógico Ermita_Pré"/>
      <sheetName val="Verba_Kit Pedagogico_Ermitage"/>
      <sheetName val="Kit Lanche"/>
      <sheetName val="Kits; Mesas e Cadeiras"/>
      <sheetName val="Horas_Agente Social_PRÉ"/>
      <sheetName val="Horas_Técnico Social_PRÉ"/>
      <sheetName val="Condomínio Ermitage_Pré - PO"/>
      <sheetName val="testes_Ermitage_Pré"/>
      <sheetName val="Horas_Agente Social_ERMITAGE"/>
      <sheetName val="Horas_Técnico Social_ERMITAGE"/>
      <sheetName val="Condomínio Ermitage - PO"/>
      <sheetName val="testes_Ermitage"/>
      <sheetName val="Cronograma Consolidado"/>
      <sheetName val="Delos (insumos)"/>
      <sheetName val="Garças (insumos)"/>
      <sheetName val="Paçuaré I (insumos)"/>
      <sheetName val="Paçuaré II (insumos)"/>
      <sheetName val="Parque Carioca I (insumos)"/>
      <sheetName val="Parque Carioca III (insumos)"/>
      <sheetName val="Parque Carioca IV (insumos)"/>
      <sheetName val="Pintassilgos (insumos)"/>
      <sheetName val="Santorini (insumos)"/>
    </sheetNames>
    <sheetDataSet>
      <sheetData sheetId="0">
        <row r="10">
          <cell r="I10">
            <v>3.46</v>
          </cell>
        </row>
        <row r="11">
          <cell r="I11">
            <v>1.5</v>
          </cell>
        </row>
        <row r="13">
          <cell r="I13">
            <v>4.95</v>
          </cell>
        </row>
        <row r="14">
          <cell r="I14">
            <v>25.54</v>
          </cell>
        </row>
        <row r="15">
          <cell r="I15">
            <v>0.2</v>
          </cell>
        </row>
        <row r="16">
          <cell r="I16">
            <v>0.59</v>
          </cell>
        </row>
        <row r="17">
          <cell r="I17">
            <v>4.09</v>
          </cell>
        </row>
        <row r="18">
          <cell r="I18">
            <v>11.24</v>
          </cell>
        </row>
        <row r="19">
          <cell r="I19">
            <v>0.41</v>
          </cell>
        </row>
        <row r="20">
          <cell r="I20">
            <v>0.92</v>
          </cell>
        </row>
        <row r="21">
          <cell r="I21">
            <v>0.86</v>
          </cell>
        </row>
        <row r="22">
          <cell r="I22">
            <v>84.02</v>
          </cell>
        </row>
        <row r="23">
          <cell r="I23">
            <v>1.22</v>
          </cell>
        </row>
        <row r="24">
          <cell r="I24">
            <v>1.26</v>
          </cell>
        </row>
        <row r="25">
          <cell r="I25">
            <v>0.14000000000000001</v>
          </cell>
        </row>
        <row r="26">
          <cell r="I26">
            <v>1.32</v>
          </cell>
        </row>
        <row r="27">
          <cell r="I27">
            <v>2.76</v>
          </cell>
        </row>
        <row r="28">
          <cell r="I28">
            <v>6.08</v>
          </cell>
        </row>
        <row r="29">
          <cell r="I29">
            <v>2.73</v>
          </cell>
        </row>
        <row r="30">
          <cell r="I30">
            <v>0.17</v>
          </cell>
        </row>
        <row r="31">
          <cell r="I31">
            <v>14.52</v>
          </cell>
        </row>
        <row r="33">
          <cell r="I33">
            <v>1.4</v>
          </cell>
        </row>
        <row r="34">
          <cell r="I34">
            <v>49.15</v>
          </cell>
        </row>
        <row r="35">
          <cell r="I35">
            <v>26.78</v>
          </cell>
        </row>
        <row r="36">
          <cell r="I36">
            <v>3.84</v>
          </cell>
        </row>
        <row r="37">
          <cell r="I37">
            <v>5.0599999999999996</v>
          </cell>
        </row>
        <row r="38">
          <cell r="I38">
            <v>6.3</v>
          </cell>
        </row>
        <row r="39">
          <cell r="I39">
            <v>12.12</v>
          </cell>
        </row>
        <row r="40">
          <cell r="I40">
            <v>6.36</v>
          </cell>
        </row>
        <row r="41">
          <cell r="I41">
            <v>11.31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 de Preços 1"/>
      <sheetName val="Quadro de Preços_Ermitage - Pré"/>
      <sheetName val="Quadro de Preços Ermitage"/>
      <sheetName val="Quadro de Preços Frete"/>
      <sheetName val="Materiais Gráficos"/>
      <sheetName val="Planilha para vinculação"/>
      <sheetName val="Verba_Escritorio_Cons e limpeza"/>
      <sheetName val="Verba_Estudo"/>
      <sheetName val="Verba_Pesquisafinal"/>
      <sheetName val="Verba_Kit Pedagógico Ermita_Pré"/>
      <sheetName val="Verba_Kit Pedagogico_Ermitage"/>
      <sheetName val="Kit Lanche"/>
      <sheetName val="Kits; Mesas e Cadeiras"/>
      <sheetName val="Horas_Agente Social_PRÉ"/>
      <sheetName val="Horas_Técnico Social_PRÉ"/>
      <sheetName val="Condomínio Ermitage_Pré - PO"/>
      <sheetName val="testes_Ermitage_Pré"/>
      <sheetName val="Horas_Agente Social_ERMITAGE"/>
      <sheetName val="Horas_Técnico Social_ERMITAGE"/>
      <sheetName val="Condomínio Ermitage - PO"/>
      <sheetName val="testes_Ermitage"/>
      <sheetName val="Cronograma Consolidado"/>
      <sheetName val="Delos (insumos)"/>
      <sheetName val="Garças (insumos)"/>
      <sheetName val="Paçuaré I (insumos)"/>
      <sheetName val="Paçuaré II (insumos)"/>
      <sheetName val="Parque Carioca I (insumos)"/>
      <sheetName val="Parque Carioca III (insumos)"/>
      <sheetName val="Parque Carioca IV (insumos)"/>
      <sheetName val="Pintassilgos (insumos)"/>
      <sheetName val="Santorini (insumos)"/>
    </sheetNames>
    <sheetDataSet>
      <sheetData sheetId="0">
        <row r="10">
          <cell r="I10">
            <v>3.46</v>
          </cell>
        </row>
        <row r="11">
          <cell r="I11">
            <v>1.5</v>
          </cell>
        </row>
        <row r="13">
          <cell r="I13">
            <v>4.95</v>
          </cell>
        </row>
        <row r="14">
          <cell r="I14">
            <v>25.54</v>
          </cell>
        </row>
        <row r="15">
          <cell r="I15">
            <v>0.2</v>
          </cell>
        </row>
        <row r="16">
          <cell r="I16">
            <v>0.59</v>
          </cell>
        </row>
        <row r="17">
          <cell r="I17">
            <v>4.09</v>
          </cell>
        </row>
        <row r="18">
          <cell r="I18">
            <v>11.24</v>
          </cell>
        </row>
        <row r="19">
          <cell r="I19">
            <v>0.41</v>
          </cell>
        </row>
        <row r="20">
          <cell r="I20">
            <v>0.92</v>
          </cell>
        </row>
        <row r="21">
          <cell r="I21">
            <v>0.86</v>
          </cell>
        </row>
        <row r="22">
          <cell r="I22">
            <v>84.02</v>
          </cell>
        </row>
        <row r="23">
          <cell r="I23">
            <v>1.22</v>
          </cell>
        </row>
        <row r="24">
          <cell r="I24">
            <v>1.26</v>
          </cell>
        </row>
        <row r="25">
          <cell r="I25">
            <v>0.14000000000000001</v>
          </cell>
        </row>
        <row r="26">
          <cell r="I26">
            <v>1.32</v>
          </cell>
        </row>
        <row r="27">
          <cell r="I27">
            <v>2.76</v>
          </cell>
        </row>
        <row r="28">
          <cell r="I28">
            <v>6.08</v>
          </cell>
        </row>
        <row r="29">
          <cell r="I29">
            <v>2.73</v>
          </cell>
        </row>
        <row r="30">
          <cell r="I30">
            <v>0.17</v>
          </cell>
        </row>
        <row r="31">
          <cell r="I31">
            <v>14.52</v>
          </cell>
        </row>
        <row r="33">
          <cell r="I33">
            <v>1.4</v>
          </cell>
        </row>
        <row r="34">
          <cell r="I34">
            <v>49.15</v>
          </cell>
        </row>
        <row r="35">
          <cell r="I35">
            <v>26.78</v>
          </cell>
        </row>
        <row r="36">
          <cell r="I36">
            <v>3.84</v>
          </cell>
        </row>
        <row r="37">
          <cell r="I37">
            <v>5.0599999999999996</v>
          </cell>
        </row>
        <row r="38">
          <cell r="I38">
            <v>6.3</v>
          </cell>
        </row>
        <row r="39">
          <cell r="I39">
            <v>12.12</v>
          </cell>
        </row>
        <row r="40">
          <cell r="I40">
            <v>6.36</v>
          </cell>
        </row>
        <row r="41">
          <cell r="I41">
            <v>11.31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 de Preços 1"/>
      <sheetName val="Quadro de Preços_Ermitage - Pré"/>
      <sheetName val="Quadro de Preços Ermitage"/>
      <sheetName val="Quadro de Preços Frete"/>
      <sheetName val="Materiais Gráficos"/>
      <sheetName val="Planilha para vinculação"/>
      <sheetName val="Verba_Escritorio_Cons e limpeza"/>
      <sheetName val="Verba_Estudo"/>
      <sheetName val="Verba_Pesquisafinal"/>
      <sheetName val="Verba_Kit Pedagógico Ermita_Pré"/>
      <sheetName val="Verba_Kit Pedagogico_Ermitage"/>
      <sheetName val="Kit Lanche"/>
      <sheetName val="Kits; Mesas e Cadeiras"/>
      <sheetName val="Horas_Agente Social_PRÉ"/>
      <sheetName val="Horas_Técnico Social_PRÉ"/>
      <sheetName val="Condomínio Ermitage_Pré - PO"/>
      <sheetName val="testes_Ermitage_Pré"/>
      <sheetName val="Horas_Agente Social_ERMITAGE"/>
      <sheetName val="Horas_Técnico Social_ERMITAGE"/>
      <sheetName val="Condomínio Ermitage - PO"/>
      <sheetName val="testes_Ermitage"/>
      <sheetName val="Cronograma Consolidado"/>
      <sheetName val="Delos (insumos)"/>
      <sheetName val="Garças (insumos)"/>
      <sheetName val="Paçuaré I (insumos)"/>
      <sheetName val="Paçuaré II (insumos)"/>
      <sheetName val="Parque Carioca I (insumos)"/>
      <sheetName val="Parque Carioca III (insumos)"/>
      <sheetName val="Parque Carioca IV (insumos)"/>
      <sheetName val="Pintassilgos (insumos)"/>
      <sheetName val="Santorini (insumos)"/>
    </sheetNames>
    <sheetDataSet>
      <sheetData sheetId="0">
        <row r="10">
          <cell r="I10">
            <v>3.46</v>
          </cell>
        </row>
        <row r="11">
          <cell r="I11">
            <v>1.5</v>
          </cell>
        </row>
        <row r="13">
          <cell r="I13">
            <v>4.95</v>
          </cell>
        </row>
        <row r="14">
          <cell r="I14">
            <v>25.54</v>
          </cell>
        </row>
        <row r="15">
          <cell r="I15">
            <v>0.2</v>
          </cell>
        </row>
        <row r="16">
          <cell r="I16">
            <v>0.59</v>
          </cell>
        </row>
        <row r="17">
          <cell r="I17">
            <v>4.09</v>
          </cell>
        </row>
        <row r="18">
          <cell r="I18">
            <v>11.24</v>
          </cell>
        </row>
        <row r="19">
          <cell r="I19">
            <v>0.41</v>
          </cell>
        </row>
        <row r="20">
          <cell r="I20">
            <v>0.92</v>
          </cell>
        </row>
        <row r="21">
          <cell r="I21">
            <v>0.86</v>
          </cell>
        </row>
        <row r="22">
          <cell r="I22">
            <v>84.02</v>
          </cell>
        </row>
        <row r="23">
          <cell r="I23">
            <v>1.22</v>
          </cell>
        </row>
        <row r="24">
          <cell r="I24">
            <v>1.26</v>
          </cell>
        </row>
        <row r="25">
          <cell r="I25">
            <v>0.14000000000000001</v>
          </cell>
        </row>
        <row r="26">
          <cell r="I26">
            <v>1.32</v>
          </cell>
        </row>
        <row r="27">
          <cell r="I27">
            <v>2.76</v>
          </cell>
        </row>
        <row r="28">
          <cell r="I28">
            <v>6.08</v>
          </cell>
        </row>
        <row r="29">
          <cell r="I29">
            <v>2.73</v>
          </cell>
        </row>
        <row r="30">
          <cell r="I30">
            <v>0.17</v>
          </cell>
        </row>
        <row r="31">
          <cell r="I31">
            <v>14.52</v>
          </cell>
        </row>
        <row r="33">
          <cell r="I33">
            <v>1.4</v>
          </cell>
        </row>
        <row r="34">
          <cell r="I34">
            <v>49.15</v>
          </cell>
        </row>
        <row r="35">
          <cell r="I35">
            <v>26.78</v>
          </cell>
        </row>
        <row r="36">
          <cell r="I36">
            <v>3.84</v>
          </cell>
        </row>
        <row r="37">
          <cell r="I37">
            <v>5.0599999999999996</v>
          </cell>
        </row>
        <row r="38">
          <cell r="I38">
            <v>6.3</v>
          </cell>
        </row>
        <row r="39">
          <cell r="I39">
            <v>12.12</v>
          </cell>
        </row>
        <row r="40">
          <cell r="I40">
            <v>6.36</v>
          </cell>
        </row>
        <row r="41">
          <cell r="I41">
            <v>11.31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8EB67-18C4-452E-BEB8-909EC320A411}">
  <dimension ref="A1:C4"/>
  <sheetViews>
    <sheetView workbookViewId="0">
      <selection activeCell="B2" sqref="B2"/>
    </sheetView>
  </sheetViews>
  <sheetFormatPr defaultRowHeight="15" x14ac:dyDescent="0.25"/>
  <cols>
    <col min="1" max="1" width="150.42578125" bestFit="1" customWidth="1"/>
    <col min="2" max="2" width="79.7109375" bestFit="1" customWidth="1"/>
    <col min="3" max="3" width="13.710937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t="s">
        <v>4</v>
      </c>
      <c r="B2" s="1" t="s">
        <v>3</v>
      </c>
    </row>
    <row r="3" spans="1:3" x14ac:dyDescent="0.25">
      <c r="A3" t="s">
        <v>5</v>
      </c>
      <c r="B3" s="1" t="s">
        <v>3</v>
      </c>
    </row>
    <row r="4" spans="1:3" x14ac:dyDescent="0.25">
      <c r="A4" t="s">
        <v>6</v>
      </c>
      <c r="B4" s="1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E1BD-52FA-4142-B499-594543386191}">
  <dimension ref="A1:D4"/>
  <sheetViews>
    <sheetView workbookViewId="0">
      <selection sqref="A1:D4"/>
    </sheetView>
  </sheetViews>
  <sheetFormatPr defaultRowHeight="15" x14ac:dyDescent="0.25"/>
  <cols>
    <col min="1" max="1" width="110.7109375" bestFit="1" customWidth="1"/>
    <col min="2" max="2" width="13.7109375" bestFit="1" customWidth="1"/>
    <col min="3" max="3" width="16.28515625" bestFit="1" customWidth="1"/>
    <col min="4" max="4" width="79.7109375" bestFit="1" customWidth="1"/>
  </cols>
  <sheetData>
    <row r="1" spans="1:4" x14ac:dyDescent="0.25">
      <c r="A1" s="2" t="s">
        <v>0</v>
      </c>
      <c r="B1" s="2" t="s">
        <v>1</v>
      </c>
      <c r="C1" s="2" t="s">
        <v>7</v>
      </c>
      <c r="D1" s="2" t="s">
        <v>8</v>
      </c>
    </row>
    <row r="2" spans="1:4" x14ac:dyDescent="0.25">
      <c r="A2" s="2" t="s">
        <v>9</v>
      </c>
      <c r="B2" s="2"/>
      <c r="C2" s="2" t="s">
        <v>10</v>
      </c>
      <c r="D2" s="3" t="s">
        <v>3</v>
      </c>
    </row>
    <row r="3" spans="1:4" x14ac:dyDescent="0.25">
      <c r="A3" s="2" t="s">
        <v>11</v>
      </c>
      <c r="B3" s="2"/>
      <c r="C3" s="2" t="s">
        <v>10</v>
      </c>
      <c r="D3" s="3" t="s">
        <v>3</v>
      </c>
    </row>
    <row r="4" spans="1:4" x14ac:dyDescent="0.25">
      <c r="A4" s="2" t="s">
        <v>12</v>
      </c>
      <c r="B4" s="2"/>
      <c r="C4" s="2" t="s">
        <v>10</v>
      </c>
      <c r="D4" s="3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20D6-9138-45C1-AB38-BCC91CCEB083}">
  <dimension ref="A1:E75"/>
  <sheetViews>
    <sheetView topLeftCell="B1" workbookViewId="0">
      <selection activeCell="B27" sqref="B27"/>
    </sheetView>
  </sheetViews>
  <sheetFormatPr defaultRowHeight="15" x14ac:dyDescent="0.25"/>
  <cols>
    <col min="1" max="1" width="55.7109375" bestFit="1" customWidth="1"/>
    <col min="2" max="2" width="105.7109375" bestFit="1" customWidth="1"/>
    <col min="3" max="3" width="16.42578125" bestFit="1" customWidth="1"/>
    <col min="4" max="4" width="90.28515625" bestFit="1" customWidth="1"/>
    <col min="5" max="5" width="12.5703125" bestFit="1" customWidth="1"/>
  </cols>
  <sheetData>
    <row r="1" spans="1:5" ht="15.75" thickBot="1" x14ac:dyDescent="0.3">
      <c r="A1" s="2"/>
      <c r="B1" s="2"/>
      <c r="C1" s="2"/>
      <c r="D1" s="2"/>
    </row>
    <row r="2" spans="1:5" ht="16.5" thickTop="1" thickBot="1" x14ac:dyDescent="0.3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</row>
    <row r="3" spans="1:5" ht="16.5" thickTop="1" thickBot="1" x14ac:dyDescent="0.3">
      <c r="A3" s="4" t="s">
        <v>18</v>
      </c>
      <c r="B3" s="4" t="s">
        <v>19</v>
      </c>
      <c r="C3" s="5">
        <v>1530</v>
      </c>
      <c r="D3" s="4" t="s">
        <v>20</v>
      </c>
      <c r="E3" s="4"/>
    </row>
    <row r="4" spans="1:5" ht="16.5" thickTop="1" thickBot="1" x14ac:dyDescent="0.3">
      <c r="A4" s="4" t="s">
        <v>18</v>
      </c>
      <c r="B4" s="4" t="s">
        <v>21</v>
      </c>
      <c r="C4" s="5">
        <v>40</v>
      </c>
      <c r="D4" s="4" t="s">
        <v>22</v>
      </c>
      <c r="E4" s="4"/>
    </row>
    <row r="5" spans="1:5" ht="16.5" thickTop="1" thickBot="1" x14ac:dyDescent="0.3">
      <c r="A5" s="4" t="s">
        <v>18</v>
      </c>
      <c r="B5" s="4" t="s">
        <v>23</v>
      </c>
      <c r="C5" s="5">
        <v>340</v>
      </c>
      <c r="D5" s="4" t="s">
        <v>22</v>
      </c>
      <c r="E5" s="4"/>
    </row>
    <row r="6" spans="1:5" ht="16.5" thickTop="1" thickBot="1" x14ac:dyDescent="0.3">
      <c r="A6" s="4" t="s">
        <v>18</v>
      </c>
      <c r="B6" s="4" t="s">
        <v>24</v>
      </c>
      <c r="C6" s="5">
        <f>2*$C$3</f>
        <v>3060</v>
      </c>
      <c r="D6" s="4" t="s">
        <v>25</v>
      </c>
      <c r="E6" s="4"/>
    </row>
    <row r="7" spans="1:5" ht="16.5" thickTop="1" thickBot="1" x14ac:dyDescent="0.3">
      <c r="A7" s="4" t="s">
        <v>18</v>
      </c>
      <c r="B7" s="4" t="s">
        <v>26</v>
      </c>
      <c r="C7" s="5">
        <f>8*$C$3</f>
        <v>12240</v>
      </c>
      <c r="D7" s="4" t="s">
        <v>27</v>
      </c>
      <c r="E7" s="4"/>
    </row>
    <row r="8" spans="1:5" ht="16.5" thickTop="1" thickBot="1" x14ac:dyDescent="0.3">
      <c r="A8" s="6"/>
      <c r="B8" s="6"/>
      <c r="C8" s="6"/>
      <c r="D8" s="6"/>
      <c r="E8" s="6"/>
    </row>
    <row r="9" spans="1:5" ht="16.5" thickTop="1" thickBot="1" x14ac:dyDescent="0.3">
      <c r="A9" s="6"/>
      <c r="B9" s="6"/>
      <c r="C9" s="6"/>
      <c r="D9" s="6"/>
      <c r="E9" s="6"/>
    </row>
    <row r="10" spans="1:5" ht="16.5" thickTop="1" thickBot="1" x14ac:dyDescent="0.3">
      <c r="A10" s="6"/>
      <c r="B10" s="6"/>
      <c r="C10" s="6"/>
      <c r="D10" s="6"/>
      <c r="E10" s="6"/>
    </row>
    <row r="11" spans="1:5" ht="16.5" thickTop="1" thickBot="1" x14ac:dyDescent="0.3">
      <c r="A11" s="6"/>
      <c r="B11" s="6"/>
      <c r="C11" s="6"/>
      <c r="D11" s="6"/>
      <c r="E11" s="6"/>
    </row>
    <row r="12" spans="1:5" ht="16.5" thickTop="1" thickBot="1" x14ac:dyDescent="0.3">
      <c r="A12" s="6" t="s">
        <v>13</v>
      </c>
      <c r="B12" s="6" t="s">
        <v>14</v>
      </c>
      <c r="C12" s="6" t="s">
        <v>15</v>
      </c>
      <c r="D12" s="6"/>
      <c r="E12" s="6"/>
    </row>
    <row r="13" spans="1:5" ht="16.5" thickTop="1" thickBot="1" x14ac:dyDescent="0.3">
      <c r="A13" s="4" t="s">
        <v>28</v>
      </c>
      <c r="B13" s="4" t="s">
        <v>19</v>
      </c>
      <c r="C13" s="5">
        <v>9302</v>
      </c>
      <c r="D13" s="4" t="s">
        <v>20</v>
      </c>
      <c r="E13" s="4"/>
    </row>
    <row r="14" spans="1:5" ht="16.5" thickTop="1" thickBot="1" x14ac:dyDescent="0.3">
      <c r="A14" s="4" t="s">
        <v>28</v>
      </c>
      <c r="B14" s="4" t="s">
        <v>29</v>
      </c>
      <c r="C14" s="5">
        <v>1</v>
      </c>
      <c r="D14" s="4" t="s">
        <v>30</v>
      </c>
      <c r="E14" s="4"/>
    </row>
    <row r="15" spans="1:5" ht="16.5" thickTop="1" thickBot="1" x14ac:dyDescent="0.3">
      <c r="A15" s="4" t="s">
        <v>28</v>
      </c>
      <c r="B15" s="4" t="s">
        <v>21</v>
      </c>
      <c r="C15" s="5">
        <v>570</v>
      </c>
      <c r="D15" s="4" t="s">
        <v>22</v>
      </c>
      <c r="E15" s="4"/>
    </row>
    <row r="16" spans="1:5" ht="16.5" thickTop="1" thickBot="1" x14ac:dyDescent="0.3">
      <c r="A16" s="4" t="s">
        <v>28</v>
      </c>
      <c r="B16" s="4" t="s">
        <v>31</v>
      </c>
      <c r="C16" s="5">
        <v>1</v>
      </c>
      <c r="D16" s="4" t="s">
        <v>32</v>
      </c>
      <c r="E16" s="4"/>
    </row>
    <row r="17" spans="1:5" ht="16.5" thickTop="1" thickBot="1" x14ac:dyDescent="0.3">
      <c r="A17" s="4" t="s">
        <v>28</v>
      </c>
      <c r="B17" s="4" t="s">
        <v>33</v>
      </c>
      <c r="C17" s="5">
        <v>15360</v>
      </c>
      <c r="D17" s="4" t="s">
        <v>22</v>
      </c>
      <c r="E17" s="4"/>
    </row>
    <row r="18" spans="1:5" ht="16.5" thickTop="1" thickBot="1" x14ac:dyDescent="0.3">
      <c r="A18" s="4" t="s">
        <v>28</v>
      </c>
      <c r="B18" s="4" t="s">
        <v>34</v>
      </c>
      <c r="C18" s="5">
        <v>100</v>
      </c>
      <c r="D18" s="4" t="s">
        <v>35</v>
      </c>
      <c r="E18" s="4"/>
    </row>
    <row r="19" spans="1:5" ht="16.5" thickTop="1" thickBot="1" x14ac:dyDescent="0.3">
      <c r="A19" s="4" t="s">
        <v>28</v>
      </c>
      <c r="B19" s="4" t="s">
        <v>36</v>
      </c>
      <c r="C19" s="5">
        <v>1710</v>
      </c>
      <c r="D19" s="4" t="s">
        <v>37</v>
      </c>
      <c r="E19" s="4"/>
    </row>
    <row r="20" spans="1:5" ht="16.5" thickTop="1" thickBot="1" x14ac:dyDescent="0.3">
      <c r="A20" s="4" t="s">
        <v>28</v>
      </c>
      <c r="B20" s="4" t="s">
        <v>23</v>
      </c>
      <c r="C20" s="5">
        <v>14280</v>
      </c>
      <c r="D20" s="4" t="s">
        <v>22</v>
      </c>
      <c r="E20" s="4"/>
    </row>
    <row r="21" spans="1:5" ht="16.5" thickTop="1" thickBot="1" x14ac:dyDescent="0.3">
      <c r="A21" s="4" t="s">
        <v>28</v>
      </c>
      <c r="B21" s="4" t="s">
        <v>24</v>
      </c>
      <c r="C21" s="5">
        <f>2*$C$13</f>
        <v>18604</v>
      </c>
      <c r="D21" s="4" t="s">
        <v>25</v>
      </c>
      <c r="E21" s="4"/>
    </row>
    <row r="22" spans="1:5" ht="16.5" thickTop="1" thickBot="1" x14ac:dyDescent="0.3">
      <c r="A22" s="4" t="s">
        <v>28</v>
      </c>
      <c r="B22" s="4" t="s">
        <v>26</v>
      </c>
      <c r="C22" s="5">
        <f>8*$C$13</f>
        <v>74416</v>
      </c>
      <c r="D22" s="4" t="s">
        <v>27</v>
      </c>
      <c r="E22" s="4"/>
    </row>
    <row r="23" spans="1:5" ht="15.75" thickTop="1" x14ac:dyDescent="0.25"/>
    <row r="26" spans="1:5" ht="15.75" thickBot="1" x14ac:dyDescent="0.3"/>
    <row r="27" spans="1:5" ht="16.5" thickTop="1" thickBot="1" x14ac:dyDescent="0.3">
      <c r="A27" s="4" t="s">
        <v>13</v>
      </c>
      <c r="B27" s="4" t="s">
        <v>14</v>
      </c>
      <c r="C27" s="4" t="s">
        <v>15</v>
      </c>
      <c r="D27" s="4" t="s">
        <v>16</v>
      </c>
      <c r="E27" s="4" t="s">
        <v>17</v>
      </c>
    </row>
    <row r="28" spans="1:5" ht="16.5" thickTop="1" thickBot="1" x14ac:dyDescent="0.3">
      <c r="A28" s="4" t="s">
        <v>38</v>
      </c>
      <c r="B28" s="4" t="s">
        <v>19</v>
      </c>
      <c r="C28" s="5">
        <v>60</v>
      </c>
      <c r="D28" s="4" t="s">
        <v>20</v>
      </c>
      <c r="E28" s="4"/>
    </row>
    <row r="29" spans="1:5" ht="16.5" thickTop="1" thickBot="1" x14ac:dyDescent="0.3">
      <c r="A29" s="4" t="s">
        <v>38</v>
      </c>
      <c r="B29" s="4" t="s">
        <v>21</v>
      </c>
      <c r="C29" s="5">
        <v>10</v>
      </c>
      <c r="D29" s="4" t="s">
        <v>22</v>
      </c>
      <c r="E29" s="4"/>
    </row>
    <row r="30" spans="1:5" ht="16.5" thickTop="1" thickBot="1" x14ac:dyDescent="0.3">
      <c r="A30" s="4" t="s">
        <v>38</v>
      </c>
      <c r="B30" s="4" t="s">
        <v>23</v>
      </c>
      <c r="C30" s="5">
        <v>60</v>
      </c>
      <c r="D30" s="4" t="s">
        <v>22</v>
      </c>
      <c r="E30" s="4"/>
    </row>
    <row r="31" spans="1:5" ht="16.5" thickTop="1" thickBot="1" x14ac:dyDescent="0.3">
      <c r="A31" s="4" t="s">
        <v>38</v>
      </c>
      <c r="B31" s="4" t="s">
        <v>24</v>
      </c>
      <c r="C31" s="5">
        <f>2*$C$28</f>
        <v>120</v>
      </c>
      <c r="D31" s="4" t="s">
        <v>25</v>
      </c>
      <c r="E31" s="4"/>
    </row>
    <row r="32" spans="1:5" ht="16.5" thickTop="1" thickBot="1" x14ac:dyDescent="0.3">
      <c r="A32" s="4" t="s">
        <v>38</v>
      </c>
      <c r="B32" s="4" t="s">
        <v>26</v>
      </c>
      <c r="C32" s="5">
        <f>8*$C$28</f>
        <v>480</v>
      </c>
      <c r="D32" s="4" t="s">
        <v>27</v>
      </c>
      <c r="E32" s="4"/>
    </row>
    <row r="33" spans="1:5" ht="16.5" thickTop="1" thickBot="1" x14ac:dyDescent="0.3">
      <c r="A33" s="6"/>
      <c r="B33" s="6"/>
      <c r="C33" s="6"/>
      <c r="D33" s="6"/>
      <c r="E33" s="6"/>
    </row>
    <row r="34" spans="1:5" ht="16.5" thickTop="1" thickBot="1" x14ac:dyDescent="0.3">
      <c r="A34" s="6"/>
      <c r="B34" s="6"/>
      <c r="C34" s="6"/>
      <c r="D34" s="6"/>
      <c r="E34" s="6"/>
    </row>
    <row r="35" spans="1:5" ht="16.5" thickTop="1" thickBot="1" x14ac:dyDescent="0.3">
      <c r="A35" s="6"/>
      <c r="B35" s="6"/>
      <c r="C35" s="6"/>
      <c r="D35" s="6"/>
      <c r="E35" s="6"/>
    </row>
    <row r="36" spans="1:5" ht="16.5" thickTop="1" thickBot="1" x14ac:dyDescent="0.3">
      <c r="A36" s="6"/>
      <c r="B36" s="6"/>
      <c r="C36" s="6"/>
      <c r="D36" s="6"/>
      <c r="E36" s="6"/>
    </row>
    <row r="37" spans="1:5" ht="16.5" thickTop="1" thickBot="1" x14ac:dyDescent="0.3">
      <c r="A37" s="4" t="s">
        <v>13</v>
      </c>
      <c r="B37" s="4" t="s">
        <v>14</v>
      </c>
      <c r="C37" s="4" t="s">
        <v>15</v>
      </c>
      <c r="D37" s="4"/>
      <c r="E37" s="4"/>
    </row>
    <row r="38" spans="1:5" ht="16.5" thickTop="1" thickBot="1" x14ac:dyDescent="0.3">
      <c r="A38" s="4" t="s">
        <v>39</v>
      </c>
      <c r="B38" s="4" t="s">
        <v>19</v>
      </c>
      <c r="C38" s="5">
        <v>1810</v>
      </c>
      <c r="D38" s="4" t="s">
        <v>20</v>
      </c>
      <c r="E38" s="4"/>
    </row>
    <row r="39" spans="1:5" ht="16.5" thickTop="1" thickBot="1" x14ac:dyDescent="0.3">
      <c r="A39" s="4" t="s">
        <v>39</v>
      </c>
      <c r="B39" s="4" t="s">
        <v>29</v>
      </c>
      <c r="C39" s="5">
        <v>1</v>
      </c>
      <c r="D39" s="4" t="s">
        <v>30</v>
      </c>
      <c r="E39" s="4"/>
    </row>
    <row r="40" spans="1:5" ht="16.5" thickTop="1" thickBot="1" x14ac:dyDescent="0.3">
      <c r="A40" s="4" t="s">
        <v>39</v>
      </c>
      <c r="B40" s="4" t="s">
        <v>21</v>
      </c>
      <c r="C40" s="5">
        <v>300</v>
      </c>
      <c r="D40" s="4" t="s">
        <v>22</v>
      </c>
      <c r="E40" s="4"/>
    </row>
    <row r="41" spans="1:5" ht="16.5" thickTop="1" thickBot="1" x14ac:dyDescent="0.3">
      <c r="A41" s="4" t="s">
        <v>39</v>
      </c>
      <c r="B41" s="4" t="s">
        <v>31</v>
      </c>
      <c r="C41" s="5">
        <v>1</v>
      </c>
      <c r="D41" s="4" t="s">
        <v>32</v>
      </c>
      <c r="E41" s="4"/>
    </row>
    <row r="42" spans="1:5" ht="16.5" thickTop="1" thickBot="1" x14ac:dyDescent="0.3">
      <c r="A42" s="4" t="s">
        <v>39</v>
      </c>
      <c r="B42" s="4" t="s">
        <v>33</v>
      </c>
      <c r="C42" s="5">
        <v>2850</v>
      </c>
      <c r="D42" s="4" t="s">
        <v>22</v>
      </c>
      <c r="E42" s="4"/>
    </row>
    <row r="43" spans="1:5" ht="16.5" thickTop="1" thickBot="1" x14ac:dyDescent="0.3">
      <c r="A43" s="4" t="s">
        <v>39</v>
      </c>
      <c r="B43" s="4" t="s">
        <v>34</v>
      </c>
      <c r="C43" s="5">
        <v>100</v>
      </c>
      <c r="D43" s="4" t="s">
        <v>35</v>
      </c>
      <c r="E43" s="4"/>
    </row>
    <row r="44" spans="1:5" ht="16.5" thickTop="1" thickBot="1" x14ac:dyDescent="0.3">
      <c r="A44" s="4" t="s">
        <v>39</v>
      </c>
      <c r="B44" s="4" t="s">
        <v>36</v>
      </c>
      <c r="C44" s="5">
        <v>310</v>
      </c>
      <c r="D44" s="4" t="s">
        <v>40</v>
      </c>
      <c r="E44" s="4"/>
    </row>
    <row r="45" spans="1:5" ht="16.5" thickTop="1" thickBot="1" x14ac:dyDescent="0.3">
      <c r="A45" s="4" t="s">
        <v>39</v>
      </c>
      <c r="B45" s="4" t="s">
        <v>23</v>
      </c>
      <c r="C45" s="5">
        <v>2040</v>
      </c>
      <c r="D45" s="4" t="s">
        <v>22</v>
      </c>
      <c r="E45" s="4"/>
    </row>
    <row r="46" spans="1:5" ht="16.5" thickTop="1" thickBot="1" x14ac:dyDescent="0.3">
      <c r="A46" s="4" t="s">
        <v>39</v>
      </c>
      <c r="B46" s="4" t="s">
        <v>24</v>
      </c>
      <c r="C46" s="5">
        <f>2*$C$38</f>
        <v>3620</v>
      </c>
      <c r="D46" s="4" t="s">
        <v>25</v>
      </c>
      <c r="E46" s="4"/>
    </row>
    <row r="47" spans="1:5" ht="16.5" thickTop="1" thickBot="1" x14ac:dyDescent="0.3">
      <c r="A47" s="4" t="s">
        <v>39</v>
      </c>
      <c r="B47" s="4" t="s">
        <v>26</v>
      </c>
      <c r="C47" s="5">
        <f>8*$C$38</f>
        <v>14480</v>
      </c>
      <c r="D47" s="4" t="s">
        <v>27</v>
      </c>
      <c r="E47" s="4"/>
    </row>
    <row r="48" spans="1:5" ht="15.75" thickTop="1" x14ac:dyDescent="0.25"/>
    <row r="53" spans="1:5" ht="15.75" thickBot="1" x14ac:dyDescent="0.3"/>
    <row r="54" spans="1:5" ht="16.5" thickTop="1" thickBot="1" x14ac:dyDescent="0.3">
      <c r="A54" s="4" t="s">
        <v>13</v>
      </c>
      <c r="B54" s="4" t="s">
        <v>14</v>
      </c>
      <c r="C54" s="4" t="s">
        <v>15</v>
      </c>
      <c r="D54" s="4" t="s">
        <v>16</v>
      </c>
      <c r="E54" s="4" t="s">
        <v>17</v>
      </c>
    </row>
    <row r="55" spans="1:5" ht="16.5" thickTop="1" thickBot="1" x14ac:dyDescent="0.3">
      <c r="A55" s="4" t="s">
        <v>41</v>
      </c>
      <c r="B55" s="4" t="s">
        <v>19</v>
      </c>
      <c r="C55" s="5">
        <v>100</v>
      </c>
      <c r="D55" s="4" t="s">
        <v>20</v>
      </c>
      <c r="E55" s="4"/>
    </row>
    <row r="56" spans="1:5" ht="16.5" thickTop="1" thickBot="1" x14ac:dyDescent="0.3">
      <c r="A56" s="4" t="s">
        <v>41</v>
      </c>
      <c r="B56" s="4" t="s">
        <v>21</v>
      </c>
      <c r="C56" s="5">
        <v>10</v>
      </c>
      <c r="D56" s="4" t="s">
        <v>22</v>
      </c>
      <c r="E56" s="4"/>
    </row>
    <row r="57" spans="1:5" ht="16.5" thickTop="1" thickBot="1" x14ac:dyDescent="0.3">
      <c r="A57" s="4" t="s">
        <v>41</v>
      </c>
      <c r="B57" s="4" t="s">
        <v>23</v>
      </c>
      <c r="C57" s="5">
        <v>100</v>
      </c>
      <c r="D57" s="4" t="s">
        <v>22</v>
      </c>
      <c r="E57" s="4"/>
    </row>
    <row r="58" spans="1:5" ht="16.5" thickTop="1" thickBot="1" x14ac:dyDescent="0.3">
      <c r="A58" s="4" t="s">
        <v>41</v>
      </c>
      <c r="B58" s="4" t="s">
        <v>24</v>
      </c>
      <c r="C58" s="5">
        <v>200</v>
      </c>
      <c r="D58" s="4" t="s">
        <v>25</v>
      </c>
      <c r="E58" s="4"/>
    </row>
    <row r="59" spans="1:5" ht="16.5" thickTop="1" thickBot="1" x14ac:dyDescent="0.3">
      <c r="A59" s="4" t="s">
        <v>41</v>
      </c>
      <c r="B59" s="4" t="s">
        <v>26</v>
      </c>
      <c r="C59" s="5">
        <v>800</v>
      </c>
      <c r="D59" s="4" t="s">
        <v>27</v>
      </c>
      <c r="E59" s="4"/>
    </row>
    <row r="60" spans="1:5" ht="16.5" thickTop="1" thickBot="1" x14ac:dyDescent="0.3">
      <c r="A60" s="6"/>
      <c r="B60" s="6"/>
      <c r="C60" s="6"/>
      <c r="D60" s="6"/>
      <c r="E60" s="6"/>
    </row>
    <row r="61" spans="1:5" ht="16.5" thickTop="1" thickBot="1" x14ac:dyDescent="0.3">
      <c r="A61" s="6"/>
      <c r="B61" s="6"/>
      <c r="C61" s="6"/>
      <c r="D61" s="6"/>
      <c r="E61" s="6"/>
    </row>
    <row r="62" spans="1:5" ht="16.5" thickTop="1" thickBot="1" x14ac:dyDescent="0.3">
      <c r="A62" s="6"/>
      <c r="B62" s="6"/>
      <c r="C62" s="6"/>
      <c r="D62" s="6"/>
      <c r="E62" s="6"/>
    </row>
    <row r="63" spans="1:5" ht="16.5" thickTop="1" thickBot="1" x14ac:dyDescent="0.3">
      <c r="A63" s="6"/>
      <c r="B63" s="6"/>
      <c r="C63" s="6"/>
      <c r="D63" s="6"/>
      <c r="E63" s="6"/>
    </row>
    <row r="64" spans="1:5" ht="16.5" thickTop="1" thickBot="1" x14ac:dyDescent="0.3">
      <c r="A64" s="4" t="s">
        <v>13</v>
      </c>
      <c r="B64" s="4" t="s">
        <v>14</v>
      </c>
      <c r="C64" s="4" t="s">
        <v>15</v>
      </c>
      <c r="D64" s="4"/>
      <c r="E64" s="4"/>
    </row>
    <row r="65" spans="1:5" ht="16.5" thickTop="1" thickBot="1" x14ac:dyDescent="0.3">
      <c r="A65" s="4" t="s">
        <v>42</v>
      </c>
      <c r="B65" s="4" t="s">
        <v>19</v>
      </c>
      <c r="C65" s="5">
        <v>2980</v>
      </c>
      <c r="D65" s="4" t="s">
        <v>20</v>
      </c>
      <c r="E65" s="4"/>
    </row>
    <row r="66" spans="1:5" ht="16.5" thickTop="1" thickBot="1" x14ac:dyDescent="0.3">
      <c r="A66" s="4" t="s">
        <v>42</v>
      </c>
      <c r="B66" s="4" t="s">
        <v>29</v>
      </c>
      <c r="C66" s="5">
        <v>1</v>
      </c>
      <c r="D66" s="4" t="s">
        <v>30</v>
      </c>
      <c r="E66" s="4"/>
    </row>
    <row r="67" spans="1:5" ht="16.5" thickTop="1" thickBot="1" x14ac:dyDescent="0.3">
      <c r="A67" s="4" t="s">
        <v>42</v>
      </c>
      <c r="B67" s="4" t="s">
        <v>21</v>
      </c>
      <c r="C67" s="5">
        <v>260</v>
      </c>
      <c r="D67" s="4" t="s">
        <v>22</v>
      </c>
      <c r="E67" s="4"/>
    </row>
    <row r="68" spans="1:5" ht="16.5" thickTop="1" thickBot="1" x14ac:dyDescent="0.3">
      <c r="A68" s="4" t="s">
        <v>42</v>
      </c>
      <c r="B68" s="4" t="s">
        <v>31</v>
      </c>
      <c r="C68" s="5">
        <v>1</v>
      </c>
      <c r="D68" s="4" t="s">
        <v>32</v>
      </c>
      <c r="E68" s="4"/>
    </row>
    <row r="69" spans="1:5" ht="16.5" thickTop="1" thickBot="1" x14ac:dyDescent="0.3">
      <c r="A69" s="4" t="s">
        <v>42</v>
      </c>
      <c r="B69" s="4" t="s">
        <v>33</v>
      </c>
      <c r="C69" s="5">
        <v>4900</v>
      </c>
      <c r="D69" s="4" t="s">
        <v>22</v>
      </c>
      <c r="E69" s="4"/>
    </row>
    <row r="70" spans="1:5" ht="16.5" thickTop="1" thickBot="1" x14ac:dyDescent="0.3">
      <c r="A70" s="4" t="s">
        <v>42</v>
      </c>
      <c r="B70" s="4" t="s">
        <v>34</v>
      </c>
      <c r="C70" s="5">
        <v>100</v>
      </c>
      <c r="D70" s="4" t="s">
        <v>35</v>
      </c>
      <c r="E70" s="4"/>
    </row>
    <row r="71" spans="1:5" ht="16.5" thickTop="1" thickBot="1" x14ac:dyDescent="0.3">
      <c r="A71" s="4" t="s">
        <v>42</v>
      </c>
      <c r="B71" s="4" t="s">
        <v>36</v>
      </c>
      <c r="C71" s="5">
        <v>510</v>
      </c>
      <c r="D71" s="4" t="s">
        <v>43</v>
      </c>
      <c r="E71" s="4"/>
    </row>
    <row r="72" spans="1:5" ht="16.5" thickTop="1" thickBot="1" x14ac:dyDescent="0.3">
      <c r="A72" s="4" t="s">
        <v>42</v>
      </c>
      <c r="B72" s="4" t="s">
        <v>23</v>
      </c>
      <c r="C72" s="5">
        <v>3600</v>
      </c>
      <c r="D72" s="4" t="s">
        <v>22</v>
      </c>
      <c r="E72" s="4"/>
    </row>
    <row r="73" spans="1:5" ht="16.5" thickTop="1" thickBot="1" x14ac:dyDescent="0.3">
      <c r="A73" s="4" t="s">
        <v>42</v>
      </c>
      <c r="B73" s="4" t="s">
        <v>24</v>
      </c>
      <c r="C73" s="5">
        <v>5960</v>
      </c>
      <c r="D73" s="4" t="s">
        <v>25</v>
      </c>
      <c r="E73" s="4"/>
    </row>
    <row r="74" spans="1:5" ht="16.5" thickTop="1" thickBot="1" x14ac:dyDescent="0.3">
      <c r="A74" s="4" t="s">
        <v>42</v>
      </c>
      <c r="B74" s="4" t="s">
        <v>26</v>
      </c>
      <c r="C74" s="5">
        <v>23840</v>
      </c>
      <c r="D74" s="4" t="s">
        <v>27</v>
      </c>
      <c r="E74" s="4"/>
    </row>
    <row r="75" spans="1:5" ht="15.75" thickTop="1" x14ac:dyDescent="0.25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E137-708B-4DE3-924B-DC41B6691C0B}">
  <dimension ref="A1:D20"/>
  <sheetViews>
    <sheetView workbookViewId="0">
      <selection sqref="A1:D20"/>
    </sheetView>
  </sheetViews>
  <sheetFormatPr defaultRowHeight="15" x14ac:dyDescent="0.25"/>
  <cols>
    <col min="1" max="1" width="83.140625" bestFit="1" customWidth="1"/>
    <col min="2" max="2" width="12.28515625" bestFit="1" customWidth="1"/>
    <col min="3" max="3" width="10.5703125" bestFit="1" customWidth="1"/>
    <col min="4" max="4" width="13.5703125" bestFit="1" customWidth="1"/>
  </cols>
  <sheetData>
    <row r="1" spans="1:4" x14ac:dyDescent="0.25">
      <c r="A1" s="2" t="s">
        <v>0</v>
      </c>
      <c r="B1" t="s">
        <v>44</v>
      </c>
      <c r="C1" t="s">
        <v>45</v>
      </c>
      <c r="D1" t="s">
        <v>46</v>
      </c>
    </row>
    <row r="2" spans="1:4" x14ac:dyDescent="0.25">
      <c r="A2" s="2" t="s">
        <v>47</v>
      </c>
      <c r="B2" s="2">
        <v>315</v>
      </c>
    </row>
    <row r="3" spans="1:4" x14ac:dyDescent="0.25">
      <c r="A3" s="2" t="s">
        <v>48</v>
      </c>
      <c r="B3" s="2">
        <v>1530</v>
      </c>
    </row>
    <row r="4" spans="1:4" x14ac:dyDescent="0.25">
      <c r="A4" s="2" t="s">
        <v>49</v>
      </c>
      <c r="B4" s="2">
        <v>3210</v>
      </c>
    </row>
    <row r="5" spans="1:4" x14ac:dyDescent="0.25">
      <c r="A5" s="2" t="s">
        <v>50</v>
      </c>
      <c r="B5" s="2">
        <v>15252</v>
      </c>
    </row>
    <row r="8" spans="1:4" x14ac:dyDescent="0.25">
      <c r="A8" s="2" t="s">
        <v>51</v>
      </c>
      <c r="B8" s="2">
        <v>20</v>
      </c>
    </row>
    <row r="9" spans="1:4" x14ac:dyDescent="0.25">
      <c r="A9" s="2" t="s">
        <v>52</v>
      </c>
      <c r="B9" s="2">
        <v>60</v>
      </c>
    </row>
    <row r="10" spans="1:4" x14ac:dyDescent="0.25">
      <c r="A10" s="2" t="s">
        <v>53</v>
      </c>
      <c r="B10" s="2">
        <v>915</v>
      </c>
    </row>
    <row r="11" spans="1:4" x14ac:dyDescent="0.25">
      <c r="A11" s="2" t="s">
        <v>54</v>
      </c>
      <c r="B11" s="2">
        <v>2920</v>
      </c>
    </row>
    <row r="14" spans="1:4" x14ac:dyDescent="0.25">
      <c r="A14" s="2" t="s">
        <v>55</v>
      </c>
      <c r="B14" s="2">
        <v>30</v>
      </c>
    </row>
    <row r="15" spans="1:4" x14ac:dyDescent="0.25">
      <c r="A15" s="2" t="s">
        <v>56</v>
      </c>
      <c r="B15" s="2">
        <v>100</v>
      </c>
    </row>
    <row r="16" spans="1:4" x14ac:dyDescent="0.25">
      <c r="A16" s="2" t="s">
        <v>57</v>
      </c>
      <c r="B16" s="2">
        <v>1375</v>
      </c>
    </row>
    <row r="17" spans="1:2" x14ac:dyDescent="0.25">
      <c r="A17" s="2" t="s">
        <v>58</v>
      </c>
      <c r="B17" s="2">
        <v>4630</v>
      </c>
    </row>
    <row r="19" spans="1:2" x14ac:dyDescent="0.25">
      <c r="A19" s="7" t="s">
        <v>59</v>
      </c>
    </row>
    <row r="20" spans="1:2" x14ac:dyDescent="0.25">
      <c r="A20" s="8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457D-30AB-4AC8-AB84-18AA8682EE2A}">
  <dimension ref="A3:G83"/>
  <sheetViews>
    <sheetView workbookViewId="0">
      <selection activeCell="A3" sqref="A3"/>
    </sheetView>
  </sheetViews>
  <sheetFormatPr defaultRowHeight="15" x14ac:dyDescent="0.25"/>
  <cols>
    <col min="1" max="1" width="43.5703125" bestFit="1" customWidth="1"/>
    <col min="2" max="2" width="5.140625" bestFit="1" customWidth="1"/>
    <col min="3" max="3" width="41.5703125" bestFit="1" customWidth="1"/>
    <col min="4" max="4" width="103.85546875" bestFit="1" customWidth="1"/>
    <col min="5" max="5" width="19.7109375" bestFit="1" customWidth="1"/>
    <col min="6" max="6" width="18.5703125" bestFit="1" customWidth="1"/>
    <col min="7" max="7" width="14.85546875" bestFit="1" customWidth="1"/>
  </cols>
  <sheetData>
    <row r="3" spans="1:7" x14ac:dyDescent="0.25">
      <c r="A3" s="2" t="s">
        <v>61</v>
      </c>
      <c r="B3" s="2" t="s">
        <v>62</v>
      </c>
      <c r="C3" s="2" t="s">
        <v>63</v>
      </c>
      <c r="D3" s="2" t="s">
        <v>64</v>
      </c>
      <c r="E3" s="2" t="s">
        <v>65</v>
      </c>
      <c r="F3" s="2" t="s">
        <v>66</v>
      </c>
      <c r="G3" s="2" t="s">
        <v>67</v>
      </c>
    </row>
    <row r="4" spans="1:7" x14ac:dyDescent="0.25">
      <c r="A4" s="2" t="s">
        <v>68</v>
      </c>
      <c r="B4" s="2">
        <v>1</v>
      </c>
      <c r="C4" s="9" t="s">
        <v>69</v>
      </c>
      <c r="D4" s="2" t="s">
        <v>70</v>
      </c>
      <c r="E4" s="9">
        <v>128</v>
      </c>
      <c r="F4" s="2" t="s">
        <v>71</v>
      </c>
      <c r="G4" s="2" t="s">
        <v>71</v>
      </c>
    </row>
    <row r="5" spans="1:7" x14ac:dyDescent="0.25">
      <c r="A5" s="2" t="s">
        <v>68</v>
      </c>
      <c r="B5" s="2">
        <v>2</v>
      </c>
      <c r="C5" s="9" t="s">
        <v>72</v>
      </c>
      <c r="D5" s="2" t="s">
        <v>73</v>
      </c>
      <c r="E5" s="9">
        <v>300</v>
      </c>
      <c r="F5" s="2" t="s">
        <v>71</v>
      </c>
      <c r="G5" s="2" t="s">
        <v>71</v>
      </c>
    </row>
    <row r="6" spans="1:7" x14ac:dyDescent="0.25">
      <c r="A6" s="2" t="s">
        <v>68</v>
      </c>
      <c r="B6" s="2">
        <v>3</v>
      </c>
      <c r="C6" s="9" t="s">
        <v>74</v>
      </c>
      <c r="D6" s="2" t="s">
        <v>75</v>
      </c>
      <c r="E6" s="9">
        <v>1600</v>
      </c>
      <c r="F6" s="2" t="s">
        <v>71</v>
      </c>
      <c r="G6" s="2" t="s">
        <v>71</v>
      </c>
    </row>
    <row r="7" spans="1:7" x14ac:dyDescent="0.25">
      <c r="A7" s="2" t="s">
        <v>68</v>
      </c>
      <c r="B7" s="2">
        <v>4</v>
      </c>
      <c r="C7" s="9" t="s">
        <v>76</v>
      </c>
      <c r="D7" s="2" t="s">
        <v>77</v>
      </c>
      <c r="E7" s="9">
        <v>1600</v>
      </c>
      <c r="F7" s="2" t="s">
        <v>71</v>
      </c>
      <c r="G7" s="2" t="s">
        <v>71</v>
      </c>
    </row>
    <row r="8" spans="1:7" x14ac:dyDescent="0.25">
      <c r="A8" s="2" t="s">
        <v>68</v>
      </c>
      <c r="B8" s="2">
        <v>5</v>
      </c>
      <c r="C8" s="9" t="s">
        <v>78</v>
      </c>
      <c r="D8" s="2" t="s">
        <v>77</v>
      </c>
      <c r="E8" s="9">
        <v>160</v>
      </c>
      <c r="F8" s="2" t="s">
        <v>71</v>
      </c>
      <c r="G8" s="2" t="s">
        <v>71</v>
      </c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 t="s">
        <v>61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67</v>
      </c>
    </row>
    <row r="13" spans="1:7" x14ac:dyDescent="0.25">
      <c r="A13" s="2" t="s">
        <v>79</v>
      </c>
      <c r="B13" s="2">
        <v>1</v>
      </c>
      <c r="C13" s="9" t="s">
        <v>69</v>
      </c>
      <c r="D13" s="2" t="s">
        <v>70</v>
      </c>
      <c r="E13" s="9">
        <v>6165</v>
      </c>
      <c r="F13" s="2" t="s">
        <v>71</v>
      </c>
      <c r="G13" s="2" t="s">
        <v>71</v>
      </c>
    </row>
    <row r="14" spans="1:7" x14ac:dyDescent="0.25">
      <c r="A14" s="2" t="s">
        <v>79</v>
      </c>
      <c r="B14" s="2">
        <v>2</v>
      </c>
      <c r="C14" s="9" t="s">
        <v>72</v>
      </c>
      <c r="D14" s="2" t="s">
        <v>73</v>
      </c>
      <c r="E14" s="9">
        <v>5832</v>
      </c>
      <c r="F14" s="2" t="s">
        <v>71</v>
      </c>
      <c r="G14" s="2" t="s">
        <v>71</v>
      </c>
    </row>
    <row r="15" spans="1:7" x14ac:dyDescent="0.25">
      <c r="A15" s="2" t="s">
        <v>79</v>
      </c>
      <c r="B15" s="2">
        <v>3</v>
      </c>
      <c r="C15" s="9" t="s">
        <v>74</v>
      </c>
      <c r="D15" s="2" t="s">
        <v>75</v>
      </c>
      <c r="E15" s="9">
        <v>2400</v>
      </c>
      <c r="F15" s="2" t="s">
        <v>71</v>
      </c>
      <c r="G15" s="2" t="s">
        <v>71</v>
      </c>
    </row>
    <row r="16" spans="1:7" x14ac:dyDescent="0.25">
      <c r="A16" s="2" t="s">
        <v>79</v>
      </c>
      <c r="B16" s="2">
        <v>4</v>
      </c>
      <c r="C16" s="9" t="s">
        <v>80</v>
      </c>
      <c r="D16" s="2" t="s">
        <v>77</v>
      </c>
      <c r="E16" s="9">
        <v>120</v>
      </c>
      <c r="F16" s="2" t="s">
        <v>71</v>
      </c>
      <c r="G16" s="2" t="s">
        <v>71</v>
      </c>
    </row>
    <row r="17" spans="1:7" x14ac:dyDescent="0.25">
      <c r="A17" s="2" t="s">
        <v>79</v>
      </c>
      <c r="B17" s="2">
        <v>5</v>
      </c>
      <c r="C17" s="9" t="s">
        <v>81</v>
      </c>
      <c r="D17" s="2" t="s">
        <v>77</v>
      </c>
      <c r="E17" s="9">
        <v>320</v>
      </c>
      <c r="F17" s="2" t="s">
        <v>71</v>
      </c>
      <c r="G17" s="2" t="s">
        <v>71</v>
      </c>
    </row>
    <row r="18" spans="1:7" x14ac:dyDescent="0.25">
      <c r="A18" s="2" t="s">
        <v>79</v>
      </c>
      <c r="B18" s="2">
        <v>6</v>
      </c>
      <c r="C18" s="9" t="s">
        <v>82</v>
      </c>
      <c r="D18" s="2" t="s">
        <v>77</v>
      </c>
      <c r="E18" s="9">
        <v>1200</v>
      </c>
      <c r="F18" s="2" t="s">
        <v>71</v>
      </c>
      <c r="G18" s="2" t="s">
        <v>71</v>
      </c>
    </row>
    <row r="19" spans="1:7" x14ac:dyDescent="0.25">
      <c r="A19" s="2" t="s">
        <v>79</v>
      </c>
      <c r="B19" s="2">
        <v>7</v>
      </c>
      <c r="C19" s="9" t="s">
        <v>83</v>
      </c>
      <c r="D19" s="2" t="s">
        <v>77</v>
      </c>
      <c r="E19" s="9">
        <v>120</v>
      </c>
      <c r="F19" s="2" t="s">
        <v>71</v>
      </c>
      <c r="G19" s="2" t="s">
        <v>71</v>
      </c>
    </row>
    <row r="20" spans="1:7" x14ac:dyDescent="0.25">
      <c r="A20" s="2" t="s">
        <v>79</v>
      </c>
      <c r="B20" s="2">
        <v>8</v>
      </c>
      <c r="C20" s="9" t="s">
        <v>84</v>
      </c>
      <c r="D20" s="2" t="s">
        <v>77</v>
      </c>
      <c r="E20" s="9">
        <v>100</v>
      </c>
      <c r="F20" s="2" t="s">
        <v>71</v>
      </c>
      <c r="G20" s="2" t="s">
        <v>71</v>
      </c>
    </row>
    <row r="21" spans="1:7" x14ac:dyDescent="0.25">
      <c r="A21" s="2" t="s">
        <v>79</v>
      </c>
      <c r="B21" s="2">
        <v>9</v>
      </c>
      <c r="C21" s="9" t="s">
        <v>85</v>
      </c>
      <c r="D21" s="2" t="s">
        <v>86</v>
      </c>
      <c r="E21" s="9">
        <v>2400</v>
      </c>
      <c r="F21" s="2" t="s">
        <v>71</v>
      </c>
      <c r="G21" s="2" t="s">
        <v>71</v>
      </c>
    </row>
    <row r="22" spans="1:7" x14ac:dyDescent="0.25">
      <c r="A22" s="2" t="s">
        <v>79</v>
      </c>
      <c r="B22" s="2">
        <v>10</v>
      </c>
      <c r="C22" s="9" t="s">
        <v>87</v>
      </c>
      <c r="D22" s="2" t="s">
        <v>77</v>
      </c>
      <c r="E22" s="9">
        <v>384</v>
      </c>
      <c r="F22" s="2" t="s">
        <v>71</v>
      </c>
      <c r="G22" s="2" t="s">
        <v>71</v>
      </c>
    </row>
    <row r="23" spans="1:7" x14ac:dyDescent="0.25">
      <c r="A23" s="2" t="s">
        <v>79</v>
      </c>
      <c r="B23" s="2">
        <v>12</v>
      </c>
      <c r="C23" s="9" t="s">
        <v>88</v>
      </c>
      <c r="D23" s="2" t="s">
        <v>77</v>
      </c>
      <c r="E23" s="9">
        <v>120</v>
      </c>
      <c r="F23" s="2" t="s">
        <v>71</v>
      </c>
      <c r="G23" s="2" t="s">
        <v>71</v>
      </c>
    </row>
    <row r="24" spans="1:7" x14ac:dyDescent="0.25">
      <c r="A24" s="2" t="s">
        <v>79</v>
      </c>
      <c r="B24" s="2">
        <v>11</v>
      </c>
      <c r="C24" s="9" t="s">
        <v>76</v>
      </c>
      <c r="D24" s="2" t="s">
        <v>77</v>
      </c>
      <c r="E24" s="9">
        <v>2400</v>
      </c>
      <c r="F24" s="2" t="s">
        <v>71</v>
      </c>
      <c r="G24" s="2" t="s">
        <v>71</v>
      </c>
    </row>
    <row r="30" spans="1:7" x14ac:dyDescent="0.25">
      <c r="A30" s="2" t="s">
        <v>61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67</v>
      </c>
    </row>
    <row r="31" spans="1:7" x14ac:dyDescent="0.25">
      <c r="A31" s="2" t="s">
        <v>89</v>
      </c>
      <c r="B31" s="2">
        <v>1</v>
      </c>
      <c r="C31" s="9" t="s">
        <v>69</v>
      </c>
      <c r="D31" s="2" t="s">
        <v>70</v>
      </c>
      <c r="E31" s="9">
        <v>29</v>
      </c>
      <c r="F31" s="2" t="s">
        <v>71</v>
      </c>
      <c r="G31" s="2" t="s">
        <v>71</v>
      </c>
    </row>
    <row r="32" spans="1:7" x14ac:dyDescent="0.25">
      <c r="A32" s="2" t="s">
        <v>89</v>
      </c>
      <c r="B32" s="2">
        <v>2</v>
      </c>
      <c r="C32" s="9" t="s">
        <v>72</v>
      </c>
      <c r="D32" s="2" t="s">
        <v>73</v>
      </c>
      <c r="E32" s="9">
        <v>120</v>
      </c>
      <c r="F32" s="2" t="s">
        <v>71</v>
      </c>
      <c r="G32" s="2" t="s">
        <v>71</v>
      </c>
    </row>
    <row r="33" spans="1:7" x14ac:dyDescent="0.25">
      <c r="A33" s="2" t="s">
        <v>89</v>
      </c>
      <c r="B33" s="2">
        <v>3</v>
      </c>
      <c r="C33" s="9" t="s">
        <v>74</v>
      </c>
      <c r="D33" s="2" t="s">
        <v>75</v>
      </c>
      <c r="E33" s="9">
        <v>200</v>
      </c>
      <c r="F33" s="2" t="s">
        <v>71</v>
      </c>
      <c r="G33" s="2" t="s">
        <v>71</v>
      </c>
    </row>
    <row r="34" spans="1:7" x14ac:dyDescent="0.25">
      <c r="A34" s="2" t="s">
        <v>89</v>
      </c>
      <c r="B34" s="2">
        <v>4</v>
      </c>
      <c r="C34" s="9" t="s">
        <v>76</v>
      </c>
      <c r="D34" s="2" t="s">
        <v>77</v>
      </c>
      <c r="E34" s="9">
        <v>200</v>
      </c>
      <c r="F34" s="2" t="s">
        <v>71</v>
      </c>
      <c r="G34" s="2" t="s">
        <v>71</v>
      </c>
    </row>
    <row r="35" spans="1:7" x14ac:dyDescent="0.25">
      <c r="A35" s="2" t="s">
        <v>89</v>
      </c>
      <c r="B35" s="2">
        <v>5</v>
      </c>
      <c r="C35" s="9" t="s">
        <v>78</v>
      </c>
      <c r="D35" s="2" t="s">
        <v>77</v>
      </c>
      <c r="E35" s="9">
        <v>10</v>
      </c>
      <c r="F35" s="2" t="s">
        <v>71</v>
      </c>
      <c r="G35" s="2" t="s">
        <v>71</v>
      </c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 t="s">
        <v>61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67</v>
      </c>
    </row>
    <row r="40" spans="1:7" x14ac:dyDescent="0.25">
      <c r="A40" s="2" t="s">
        <v>90</v>
      </c>
      <c r="B40" s="2">
        <v>1</v>
      </c>
      <c r="C40" s="9" t="s">
        <v>69</v>
      </c>
      <c r="D40" s="2" t="s">
        <v>70</v>
      </c>
      <c r="E40" s="9">
        <v>4826</v>
      </c>
      <c r="F40" s="2" t="s">
        <v>71</v>
      </c>
      <c r="G40" s="2" t="s">
        <v>71</v>
      </c>
    </row>
    <row r="41" spans="1:7" x14ac:dyDescent="0.25">
      <c r="A41" s="2" t="s">
        <v>90</v>
      </c>
      <c r="B41" s="2">
        <v>2</v>
      </c>
      <c r="C41" s="9" t="s">
        <v>72</v>
      </c>
      <c r="D41" s="2" t="s">
        <v>73</v>
      </c>
      <c r="E41" s="9">
        <v>4865</v>
      </c>
      <c r="F41" s="2" t="s">
        <v>71</v>
      </c>
      <c r="G41" s="2" t="s">
        <v>71</v>
      </c>
    </row>
    <row r="42" spans="1:7" x14ac:dyDescent="0.25">
      <c r="A42" s="2" t="s">
        <v>90</v>
      </c>
      <c r="B42" s="2">
        <v>3</v>
      </c>
      <c r="C42" s="9" t="s">
        <v>74</v>
      </c>
      <c r="D42" s="2" t="s">
        <v>75</v>
      </c>
      <c r="E42" s="9">
        <v>2800</v>
      </c>
      <c r="F42" s="2" t="s">
        <v>71</v>
      </c>
      <c r="G42" s="2" t="s">
        <v>71</v>
      </c>
    </row>
    <row r="43" spans="1:7" x14ac:dyDescent="0.25">
      <c r="A43" s="2" t="s">
        <v>90</v>
      </c>
      <c r="B43" s="2">
        <v>4</v>
      </c>
      <c r="C43" s="9" t="s">
        <v>80</v>
      </c>
      <c r="D43" s="2" t="s">
        <v>77</v>
      </c>
      <c r="E43" s="9">
        <v>60</v>
      </c>
      <c r="F43" s="2" t="s">
        <v>71</v>
      </c>
      <c r="G43" s="2" t="s">
        <v>71</v>
      </c>
    </row>
    <row r="44" spans="1:7" x14ac:dyDescent="0.25">
      <c r="A44" s="2" t="s">
        <v>90</v>
      </c>
      <c r="B44" s="2">
        <v>5</v>
      </c>
      <c r="C44" s="9" t="s">
        <v>81</v>
      </c>
      <c r="D44" s="2" t="s">
        <v>77</v>
      </c>
      <c r="E44" s="9">
        <v>280</v>
      </c>
      <c r="F44" s="2" t="s">
        <v>71</v>
      </c>
      <c r="G44" s="2" t="s">
        <v>71</v>
      </c>
    </row>
    <row r="45" spans="1:7" x14ac:dyDescent="0.25">
      <c r="A45" s="2" t="s">
        <v>90</v>
      </c>
      <c r="B45" s="2">
        <v>6</v>
      </c>
      <c r="C45" s="9" t="s">
        <v>82</v>
      </c>
      <c r="D45" s="2" t="s">
        <v>77</v>
      </c>
      <c r="E45" s="9">
        <v>1400</v>
      </c>
      <c r="F45" s="2" t="s">
        <v>71</v>
      </c>
      <c r="G45" s="2" t="s">
        <v>71</v>
      </c>
    </row>
    <row r="46" spans="1:7" x14ac:dyDescent="0.25">
      <c r="A46" s="2" t="s">
        <v>90</v>
      </c>
      <c r="B46" s="2">
        <v>7</v>
      </c>
      <c r="C46" s="9" t="s">
        <v>83</v>
      </c>
      <c r="D46" s="2" t="s">
        <v>77</v>
      </c>
      <c r="E46" s="9">
        <v>120</v>
      </c>
      <c r="F46" s="2" t="s">
        <v>71</v>
      </c>
      <c r="G46" s="2" t="s">
        <v>71</v>
      </c>
    </row>
    <row r="47" spans="1:7" x14ac:dyDescent="0.25">
      <c r="A47" s="2" t="s">
        <v>90</v>
      </c>
      <c r="B47" s="2">
        <v>8</v>
      </c>
      <c r="C47" s="9" t="s">
        <v>84</v>
      </c>
      <c r="D47" s="2" t="s">
        <v>77</v>
      </c>
      <c r="E47" s="9">
        <v>40</v>
      </c>
      <c r="F47" s="2" t="s">
        <v>71</v>
      </c>
      <c r="G47" s="2" t="s">
        <v>71</v>
      </c>
    </row>
    <row r="48" spans="1:7" x14ac:dyDescent="0.25">
      <c r="A48" s="2" t="s">
        <v>90</v>
      </c>
      <c r="B48" s="2">
        <v>9</v>
      </c>
      <c r="C48" s="9" t="s">
        <v>85</v>
      </c>
      <c r="D48" s="2" t="s">
        <v>86</v>
      </c>
      <c r="E48" s="9">
        <v>2800</v>
      </c>
      <c r="F48" s="2" t="s">
        <v>71</v>
      </c>
      <c r="G48" s="2" t="s">
        <v>71</v>
      </c>
    </row>
    <row r="49" spans="1:7" x14ac:dyDescent="0.25">
      <c r="A49" s="2" t="s">
        <v>90</v>
      </c>
      <c r="B49" s="2">
        <v>10</v>
      </c>
      <c r="C49" s="9" t="s">
        <v>87</v>
      </c>
      <c r="D49" s="2" t="s">
        <v>77</v>
      </c>
      <c r="E49" s="9">
        <v>496</v>
      </c>
      <c r="F49" s="2" t="s">
        <v>71</v>
      </c>
      <c r="G49" s="2" t="s">
        <v>71</v>
      </c>
    </row>
    <row r="50" spans="1:7" x14ac:dyDescent="0.25">
      <c r="A50" s="2" t="s">
        <v>90</v>
      </c>
      <c r="B50" s="2">
        <v>12</v>
      </c>
      <c r="C50" s="9" t="s">
        <v>88</v>
      </c>
      <c r="D50" s="2" t="s">
        <v>77</v>
      </c>
      <c r="E50" s="9">
        <v>120</v>
      </c>
      <c r="F50" s="2" t="s">
        <v>71</v>
      </c>
      <c r="G50" s="2" t="s">
        <v>71</v>
      </c>
    </row>
    <row r="51" spans="1:7" x14ac:dyDescent="0.25">
      <c r="A51" s="2" t="s">
        <v>90</v>
      </c>
      <c r="B51" s="2">
        <v>11</v>
      </c>
      <c r="C51" s="9" t="s">
        <v>76</v>
      </c>
      <c r="D51" s="2" t="s">
        <v>77</v>
      </c>
      <c r="E51" s="9">
        <v>2800</v>
      </c>
      <c r="F51" s="2" t="s">
        <v>71</v>
      </c>
      <c r="G51" s="2" t="s">
        <v>71</v>
      </c>
    </row>
    <row r="62" spans="1:7" x14ac:dyDescent="0.25">
      <c r="A62" s="2" t="s">
        <v>61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67</v>
      </c>
    </row>
    <row r="63" spans="1:7" x14ac:dyDescent="0.25">
      <c r="A63" s="2" t="s">
        <v>91</v>
      </c>
      <c r="B63" s="2">
        <v>1</v>
      </c>
      <c r="C63" s="9" t="s">
        <v>69</v>
      </c>
      <c r="D63" s="2" t="s">
        <v>70</v>
      </c>
      <c r="E63" s="9">
        <v>46</v>
      </c>
      <c r="F63" s="2" t="s">
        <v>71</v>
      </c>
      <c r="G63" s="2" t="s">
        <v>71</v>
      </c>
    </row>
    <row r="64" spans="1:7" x14ac:dyDescent="0.25">
      <c r="A64" s="2" t="s">
        <v>91</v>
      </c>
      <c r="B64" s="2">
        <v>2</v>
      </c>
      <c r="C64" s="9" t="s">
        <v>72</v>
      </c>
      <c r="D64" s="2" t="s">
        <v>73</v>
      </c>
      <c r="E64" s="9">
        <v>178</v>
      </c>
      <c r="F64" s="2" t="s">
        <v>71</v>
      </c>
      <c r="G64" s="2" t="s">
        <v>71</v>
      </c>
    </row>
    <row r="65" spans="1:7" x14ac:dyDescent="0.25">
      <c r="A65" s="2" t="s">
        <v>91</v>
      </c>
      <c r="B65" s="2">
        <v>3</v>
      </c>
      <c r="C65" s="9" t="s">
        <v>74</v>
      </c>
      <c r="D65" s="2" t="s">
        <v>75</v>
      </c>
      <c r="E65" s="9">
        <v>1000</v>
      </c>
      <c r="F65" s="2" t="s">
        <v>71</v>
      </c>
      <c r="G65" s="2" t="s">
        <v>71</v>
      </c>
    </row>
    <row r="66" spans="1:7" x14ac:dyDescent="0.25">
      <c r="A66" s="2" t="s">
        <v>91</v>
      </c>
      <c r="B66" s="2">
        <v>4</v>
      </c>
      <c r="C66" s="9" t="s">
        <v>76</v>
      </c>
      <c r="D66" s="2" t="s">
        <v>77</v>
      </c>
      <c r="E66" s="9">
        <v>1000</v>
      </c>
      <c r="F66" s="2" t="s">
        <v>71</v>
      </c>
      <c r="G66" s="2" t="s">
        <v>71</v>
      </c>
    </row>
    <row r="67" spans="1:7" x14ac:dyDescent="0.25">
      <c r="A67" s="2" t="s">
        <v>91</v>
      </c>
      <c r="B67" s="2">
        <v>5</v>
      </c>
      <c r="C67" s="2" t="s">
        <v>78</v>
      </c>
      <c r="D67" s="2" t="s">
        <v>77</v>
      </c>
      <c r="E67" s="9">
        <v>10</v>
      </c>
      <c r="F67" s="2" t="s">
        <v>71</v>
      </c>
      <c r="G67" s="2" t="s">
        <v>71</v>
      </c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 t="s">
        <v>61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67</v>
      </c>
    </row>
    <row r="72" spans="1:7" x14ac:dyDescent="0.25">
      <c r="A72" s="2" t="s">
        <v>92</v>
      </c>
      <c r="B72" s="2">
        <v>1</v>
      </c>
      <c r="C72" s="9" t="s">
        <v>69</v>
      </c>
      <c r="D72" s="2" t="s">
        <v>70</v>
      </c>
      <c r="E72" s="9">
        <v>4883</v>
      </c>
      <c r="F72" s="2" t="s">
        <v>71</v>
      </c>
      <c r="G72" s="2" t="s">
        <v>71</v>
      </c>
    </row>
    <row r="73" spans="1:7" x14ac:dyDescent="0.25">
      <c r="A73" s="2" t="s">
        <v>92</v>
      </c>
      <c r="B73" s="2">
        <v>2</v>
      </c>
      <c r="C73" s="9" t="s">
        <v>72</v>
      </c>
      <c r="D73" s="2" t="s">
        <v>73</v>
      </c>
      <c r="E73" s="9">
        <v>4798</v>
      </c>
      <c r="F73" s="2" t="s">
        <v>71</v>
      </c>
      <c r="G73" s="2" t="s">
        <v>71</v>
      </c>
    </row>
    <row r="74" spans="1:7" x14ac:dyDescent="0.25">
      <c r="A74" s="2" t="s">
        <v>92</v>
      </c>
      <c r="B74" s="2">
        <v>3</v>
      </c>
      <c r="C74" s="9" t="s">
        <v>74</v>
      </c>
      <c r="D74" s="2" t="s">
        <v>75</v>
      </c>
      <c r="E74" s="9">
        <v>2400</v>
      </c>
      <c r="F74" s="2" t="s">
        <v>71</v>
      </c>
      <c r="G74" s="2" t="s">
        <v>71</v>
      </c>
    </row>
    <row r="75" spans="1:7" x14ac:dyDescent="0.25">
      <c r="A75" s="2" t="s">
        <v>92</v>
      </c>
      <c r="B75" s="2">
        <v>4</v>
      </c>
      <c r="C75" s="9" t="s">
        <v>80</v>
      </c>
      <c r="D75" s="2" t="s">
        <v>77</v>
      </c>
      <c r="E75" s="9">
        <v>60</v>
      </c>
      <c r="F75" s="2" t="s">
        <v>71</v>
      </c>
      <c r="G75" s="2" t="s">
        <v>71</v>
      </c>
    </row>
    <row r="76" spans="1:7" x14ac:dyDescent="0.25">
      <c r="A76" s="2" t="s">
        <v>92</v>
      </c>
      <c r="B76" s="2">
        <v>5</v>
      </c>
      <c r="C76" s="9" t="s">
        <v>81</v>
      </c>
      <c r="D76" s="2" t="s">
        <v>77</v>
      </c>
      <c r="E76" s="9">
        <v>240</v>
      </c>
      <c r="F76" s="2" t="s">
        <v>71</v>
      </c>
      <c r="G76" s="2" t="s">
        <v>71</v>
      </c>
    </row>
    <row r="77" spans="1:7" x14ac:dyDescent="0.25">
      <c r="A77" s="2" t="s">
        <v>92</v>
      </c>
      <c r="B77" s="2">
        <v>6</v>
      </c>
      <c r="C77" s="9" t="s">
        <v>82</v>
      </c>
      <c r="D77" s="2" t="s">
        <v>77</v>
      </c>
      <c r="E77" s="9">
        <v>1200</v>
      </c>
      <c r="F77" s="2" t="s">
        <v>71</v>
      </c>
      <c r="G77" s="2" t="s">
        <v>71</v>
      </c>
    </row>
    <row r="78" spans="1:7" x14ac:dyDescent="0.25">
      <c r="A78" s="2" t="s">
        <v>92</v>
      </c>
      <c r="B78" s="2">
        <v>7</v>
      </c>
      <c r="C78" s="9" t="s">
        <v>83</v>
      </c>
      <c r="D78" s="2" t="s">
        <v>77</v>
      </c>
      <c r="E78" s="9">
        <v>120</v>
      </c>
      <c r="F78" s="2" t="s">
        <v>71</v>
      </c>
      <c r="G78" s="2" t="s">
        <v>71</v>
      </c>
    </row>
    <row r="79" spans="1:7" x14ac:dyDescent="0.25">
      <c r="A79" s="2" t="s">
        <v>92</v>
      </c>
      <c r="B79" s="2">
        <v>8</v>
      </c>
      <c r="C79" s="9" t="s">
        <v>84</v>
      </c>
      <c r="D79" s="2" t="s">
        <v>77</v>
      </c>
      <c r="E79" s="9">
        <v>40</v>
      </c>
      <c r="F79" s="2" t="s">
        <v>71</v>
      </c>
      <c r="G79" s="2" t="s">
        <v>71</v>
      </c>
    </row>
    <row r="80" spans="1:7" x14ac:dyDescent="0.25">
      <c r="A80" s="2" t="s">
        <v>92</v>
      </c>
      <c r="B80" s="2">
        <v>9</v>
      </c>
      <c r="C80" s="9" t="s">
        <v>85</v>
      </c>
      <c r="D80" s="2" t="s">
        <v>86</v>
      </c>
      <c r="E80" s="9">
        <v>2400</v>
      </c>
      <c r="F80" s="2" t="s">
        <v>71</v>
      </c>
      <c r="G80" s="2" t="s">
        <v>71</v>
      </c>
    </row>
    <row r="81" spans="1:7" x14ac:dyDescent="0.25">
      <c r="A81" s="2" t="s">
        <v>92</v>
      </c>
      <c r="B81" s="2">
        <v>10</v>
      </c>
      <c r="C81" s="9" t="s">
        <v>87</v>
      </c>
      <c r="D81" s="2" t="s">
        <v>77</v>
      </c>
      <c r="E81" s="9">
        <v>496</v>
      </c>
      <c r="F81" s="2" t="s">
        <v>71</v>
      </c>
      <c r="G81" s="2" t="s">
        <v>71</v>
      </c>
    </row>
    <row r="82" spans="1:7" x14ac:dyDescent="0.25">
      <c r="A82" s="2" t="s">
        <v>92</v>
      </c>
      <c r="B82" s="2">
        <v>12</v>
      </c>
      <c r="C82" s="9" t="s">
        <v>88</v>
      </c>
      <c r="D82" s="2" t="s">
        <v>77</v>
      </c>
      <c r="E82" s="9">
        <v>120</v>
      </c>
      <c r="F82" s="2" t="s">
        <v>71</v>
      </c>
      <c r="G82" s="2" t="s">
        <v>71</v>
      </c>
    </row>
    <row r="83" spans="1:7" x14ac:dyDescent="0.25">
      <c r="A83" s="2" t="s">
        <v>92</v>
      </c>
      <c r="B83" s="2">
        <v>11</v>
      </c>
      <c r="C83" s="9" t="s">
        <v>76</v>
      </c>
      <c r="D83" s="2" t="s">
        <v>77</v>
      </c>
      <c r="E83" s="9">
        <v>2400</v>
      </c>
      <c r="F83" s="2" t="s">
        <v>71</v>
      </c>
      <c r="G83" s="2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9E85-C40C-47DE-A46A-7EAB0E5ADE4F}">
  <dimension ref="A4:H37"/>
  <sheetViews>
    <sheetView topLeftCell="A31" workbookViewId="0">
      <selection activeCell="H37" sqref="H37"/>
    </sheetView>
  </sheetViews>
  <sheetFormatPr defaultRowHeight="15" x14ac:dyDescent="0.25"/>
  <cols>
    <col min="1" max="1" width="18.7109375" bestFit="1" customWidth="1"/>
    <col min="2" max="2" width="21.85546875" customWidth="1"/>
    <col min="3" max="3" width="61" bestFit="1" customWidth="1"/>
    <col min="4" max="4" width="11.28515625" bestFit="1" customWidth="1"/>
    <col min="5" max="5" width="11.42578125" bestFit="1" customWidth="1"/>
    <col min="6" max="6" width="14.140625" bestFit="1" customWidth="1"/>
    <col min="7" max="7" width="18.42578125" bestFit="1" customWidth="1"/>
    <col min="8" max="8" width="18.28515625" bestFit="1" customWidth="1"/>
  </cols>
  <sheetData>
    <row r="4" spans="1:7" x14ac:dyDescent="0.25">
      <c r="A4" s="10" t="s">
        <v>93</v>
      </c>
      <c r="B4" s="11" t="s">
        <v>94</v>
      </c>
      <c r="C4" s="11" t="s">
        <v>95</v>
      </c>
      <c r="D4" s="11" t="s">
        <v>96</v>
      </c>
      <c r="E4" s="11" t="s">
        <v>97</v>
      </c>
      <c r="F4" s="11" t="s">
        <v>98</v>
      </c>
      <c r="G4" s="11" t="s">
        <v>99</v>
      </c>
    </row>
    <row r="5" spans="1:7" ht="72" customHeight="1" x14ac:dyDescent="0.25">
      <c r="A5" s="12" t="s">
        <v>100</v>
      </c>
      <c r="B5" s="13" t="s">
        <v>101</v>
      </c>
      <c r="C5" s="14" t="s">
        <v>102</v>
      </c>
      <c r="D5" s="12" t="s">
        <v>96</v>
      </c>
      <c r="E5" s="12">
        <v>28</v>
      </c>
      <c r="F5" s="15">
        <f>'[1]Quadro de Preços 1'!$I$10</f>
        <v>3.46</v>
      </c>
      <c r="G5" s="16">
        <f>E5*F5</f>
        <v>96.88</v>
      </c>
    </row>
    <row r="6" spans="1:7" ht="72" customHeight="1" x14ac:dyDescent="0.25">
      <c r="A6" s="12" t="s">
        <v>100</v>
      </c>
      <c r="B6" s="13" t="s">
        <v>101</v>
      </c>
      <c r="C6" s="14" t="s">
        <v>103</v>
      </c>
      <c r="D6" s="12" t="s">
        <v>96</v>
      </c>
      <c r="E6" s="12">
        <v>28</v>
      </c>
      <c r="F6" s="15">
        <f>'[1]Quadro de Preços 1'!$I$18</f>
        <v>11.24</v>
      </c>
      <c r="G6" s="16">
        <f t="shared" ref="G6:G34" si="0">E6*F6</f>
        <v>314.72000000000003</v>
      </c>
    </row>
    <row r="7" spans="1:7" ht="72" customHeight="1" x14ac:dyDescent="0.25">
      <c r="A7" s="12" t="s">
        <v>100</v>
      </c>
      <c r="B7" s="13" t="s">
        <v>101</v>
      </c>
      <c r="C7" s="12" t="s">
        <v>104</v>
      </c>
      <c r="D7" s="12" t="s">
        <v>96</v>
      </c>
      <c r="E7" s="12">
        <v>350</v>
      </c>
      <c r="F7" s="15">
        <f>'[1]Quadro de Preços 1'!$I$11</f>
        <v>1.5</v>
      </c>
      <c r="G7" s="16">
        <f t="shared" si="0"/>
        <v>525</v>
      </c>
    </row>
    <row r="8" spans="1:7" ht="72" customHeight="1" x14ac:dyDescent="0.25">
      <c r="A8" s="13" t="s">
        <v>100</v>
      </c>
      <c r="B8" s="13" t="s">
        <v>101</v>
      </c>
      <c r="C8" s="13" t="s">
        <v>105</v>
      </c>
      <c r="D8" s="12" t="s">
        <v>96</v>
      </c>
      <c r="E8" s="12">
        <v>28</v>
      </c>
      <c r="F8" s="15">
        <f>'[1]Quadro de Preços 1'!$I$13</f>
        <v>4.95</v>
      </c>
      <c r="G8" s="16">
        <f t="shared" si="0"/>
        <v>138.6</v>
      </c>
    </row>
    <row r="9" spans="1:7" ht="72" customHeight="1" x14ac:dyDescent="0.25">
      <c r="A9" s="13" t="s">
        <v>100</v>
      </c>
      <c r="B9" s="13" t="s">
        <v>101</v>
      </c>
      <c r="C9" s="13" t="s">
        <v>106</v>
      </c>
      <c r="D9" s="12" t="s">
        <v>96</v>
      </c>
      <c r="E9" s="12">
        <v>28</v>
      </c>
      <c r="F9" s="15">
        <f>'[1]Quadro de Preços 1'!$I$14</f>
        <v>25.54</v>
      </c>
      <c r="G9" s="16">
        <f t="shared" si="0"/>
        <v>715.12</v>
      </c>
    </row>
    <row r="10" spans="1:7" ht="409.5" customHeight="1" x14ac:dyDescent="0.25">
      <c r="A10" s="13" t="s">
        <v>100</v>
      </c>
      <c r="B10" s="13" t="s">
        <v>101</v>
      </c>
      <c r="C10" s="13" t="s">
        <v>107</v>
      </c>
      <c r="D10" s="12" t="s">
        <v>96</v>
      </c>
      <c r="E10" s="12">
        <v>3</v>
      </c>
      <c r="F10" s="15">
        <f>'[1]Quadro de Preços 1'!$I$41</f>
        <v>11.31</v>
      </c>
      <c r="G10" s="16">
        <f t="shared" si="0"/>
        <v>33.93</v>
      </c>
    </row>
    <row r="11" spans="1:7" ht="162" customHeight="1" x14ac:dyDescent="0.25">
      <c r="A11" s="13" t="s">
        <v>100</v>
      </c>
      <c r="B11" s="13" t="s">
        <v>101</v>
      </c>
      <c r="C11" s="13" t="s">
        <v>108</v>
      </c>
      <c r="D11" s="12" t="s">
        <v>96</v>
      </c>
      <c r="E11" s="12">
        <v>40</v>
      </c>
      <c r="F11" s="15">
        <f>'[1]Quadro de Preços 1'!$I$15</f>
        <v>0.2</v>
      </c>
      <c r="G11" s="16">
        <f t="shared" si="0"/>
        <v>8</v>
      </c>
    </row>
    <row r="12" spans="1:7" ht="252" customHeight="1" x14ac:dyDescent="0.25">
      <c r="A12" s="13" t="s">
        <v>100</v>
      </c>
      <c r="B12" s="13" t="s">
        <v>101</v>
      </c>
      <c r="C12" s="13" t="s">
        <v>109</v>
      </c>
      <c r="D12" s="12" t="s">
        <v>96</v>
      </c>
      <c r="E12" s="12">
        <v>40</v>
      </c>
      <c r="F12" s="15">
        <f>'[1]Quadro de Preços 1'!$I$16</f>
        <v>0.59</v>
      </c>
      <c r="G12" s="16">
        <f t="shared" si="0"/>
        <v>23.599999999999998</v>
      </c>
    </row>
    <row r="13" spans="1:7" ht="144" customHeight="1" x14ac:dyDescent="0.25">
      <c r="A13" s="13" t="s">
        <v>100</v>
      </c>
      <c r="B13" s="13" t="s">
        <v>101</v>
      </c>
      <c r="C13" s="13" t="s">
        <v>110</v>
      </c>
      <c r="D13" s="12" t="s">
        <v>96</v>
      </c>
      <c r="E13" s="12">
        <v>28</v>
      </c>
      <c r="F13" s="15">
        <f>'[1]Quadro de Preços 1'!$I$17</f>
        <v>4.09</v>
      </c>
      <c r="G13" s="16">
        <f t="shared" si="0"/>
        <v>114.52</v>
      </c>
    </row>
    <row r="14" spans="1:7" ht="162" customHeight="1" x14ac:dyDescent="0.25">
      <c r="A14" s="13" t="s">
        <v>100</v>
      </c>
      <c r="B14" s="13" t="s">
        <v>101</v>
      </c>
      <c r="C14" s="13" t="s">
        <v>111</v>
      </c>
      <c r="D14" s="12" t="s">
        <v>96</v>
      </c>
      <c r="E14" s="12">
        <v>56</v>
      </c>
      <c r="F14" s="15">
        <f>'[1]Quadro de Preços 1'!$I$19</f>
        <v>0.41</v>
      </c>
      <c r="G14" s="16">
        <f t="shared" si="0"/>
        <v>22.959999999999997</v>
      </c>
    </row>
    <row r="15" spans="1:7" ht="234" customHeight="1" x14ac:dyDescent="0.25">
      <c r="A15" s="13" t="s">
        <v>100</v>
      </c>
      <c r="B15" s="13" t="s">
        <v>101</v>
      </c>
      <c r="C15" s="13" t="s">
        <v>112</v>
      </c>
      <c r="D15" s="12" t="s">
        <v>96</v>
      </c>
      <c r="E15" s="12">
        <v>14</v>
      </c>
      <c r="F15" s="15">
        <f>'[1]Quadro de Preços 1'!$I$20</f>
        <v>0.92</v>
      </c>
      <c r="G15" s="16">
        <f t="shared" si="0"/>
        <v>12.88</v>
      </c>
    </row>
    <row r="16" spans="1:7" ht="162" customHeight="1" x14ac:dyDescent="0.25">
      <c r="A16" s="13" t="s">
        <v>100</v>
      </c>
      <c r="B16" s="13" t="s">
        <v>101</v>
      </c>
      <c r="C16" s="13" t="s">
        <v>113</v>
      </c>
      <c r="D16" s="17" t="s">
        <v>114</v>
      </c>
      <c r="E16" s="12">
        <v>10</v>
      </c>
      <c r="F16" s="15">
        <f>'[1]Quadro de Preços 1'!$I$37</f>
        <v>5.0599999999999996</v>
      </c>
      <c r="G16" s="16">
        <f t="shared" si="0"/>
        <v>50.599999999999994</v>
      </c>
    </row>
    <row r="17" spans="1:7" ht="216" customHeight="1" x14ac:dyDescent="0.25">
      <c r="A17" s="13" t="s">
        <v>100</v>
      </c>
      <c r="B17" s="13" t="s">
        <v>101</v>
      </c>
      <c r="C17" s="13" t="s">
        <v>115</v>
      </c>
      <c r="D17" s="12" t="s">
        <v>96</v>
      </c>
      <c r="E17" s="12">
        <v>14</v>
      </c>
      <c r="F17" s="15">
        <f>'[1]Quadro de Preços 1'!$I$21</f>
        <v>0.86</v>
      </c>
      <c r="G17" s="16">
        <f t="shared" si="0"/>
        <v>12.04</v>
      </c>
    </row>
    <row r="18" spans="1:7" ht="90" customHeight="1" x14ac:dyDescent="0.25">
      <c r="A18" s="13" t="s">
        <v>100</v>
      </c>
      <c r="B18" s="13" t="s">
        <v>101</v>
      </c>
      <c r="C18" s="13" t="s">
        <v>116</v>
      </c>
      <c r="D18" s="18" t="s">
        <v>117</v>
      </c>
      <c r="E18" s="12">
        <v>14</v>
      </c>
      <c r="F18" s="15">
        <f>'[1]Quadro de Preços 1'!$I$22</f>
        <v>84.02</v>
      </c>
      <c r="G18" s="16">
        <f t="shared" si="0"/>
        <v>1176.28</v>
      </c>
    </row>
    <row r="19" spans="1:7" ht="144" customHeight="1" x14ac:dyDescent="0.25">
      <c r="A19" s="13" t="s">
        <v>100</v>
      </c>
      <c r="B19" s="13" t="s">
        <v>101</v>
      </c>
      <c r="C19" s="13" t="s">
        <v>118</v>
      </c>
      <c r="D19" s="12" t="s">
        <v>96</v>
      </c>
      <c r="E19" s="12">
        <v>14</v>
      </c>
      <c r="F19" s="15">
        <f>'[1]Quadro de Preços 1'!$I$23</f>
        <v>1.22</v>
      </c>
      <c r="G19" s="16">
        <f t="shared" si="0"/>
        <v>17.079999999999998</v>
      </c>
    </row>
    <row r="20" spans="1:7" ht="180" customHeight="1" x14ac:dyDescent="0.25">
      <c r="A20" s="13" t="s">
        <v>100</v>
      </c>
      <c r="B20" s="13" t="s">
        <v>101</v>
      </c>
      <c r="C20" s="13" t="s">
        <v>119</v>
      </c>
      <c r="D20" s="12" t="s">
        <v>96</v>
      </c>
      <c r="E20" s="12">
        <v>56</v>
      </c>
      <c r="F20" s="15">
        <f>'[1]Quadro de Preços 1'!$I$24</f>
        <v>1.26</v>
      </c>
      <c r="G20" s="16">
        <f t="shared" si="0"/>
        <v>70.56</v>
      </c>
    </row>
    <row r="21" spans="1:7" ht="198" customHeight="1" x14ac:dyDescent="0.25">
      <c r="A21" s="13" t="s">
        <v>100</v>
      </c>
      <c r="B21" s="13" t="s">
        <v>101</v>
      </c>
      <c r="C21" s="13" t="s">
        <v>120</v>
      </c>
      <c r="D21" s="12" t="s">
        <v>96</v>
      </c>
      <c r="E21" s="12">
        <v>84</v>
      </c>
      <c r="F21" s="15">
        <f>'[1]Quadro de Preços 1'!$I$25</f>
        <v>0.14000000000000001</v>
      </c>
      <c r="G21" s="16">
        <f t="shared" si="0"/>
        <v>11.760000000000002</v>
      </c>
    </row>
    <row r="22" spans="1:7" ht="162" customHeight="1" x14ac:dyDescent="0.25">
      <c r="A22" s="13" t="s">
        <v>100</v>
      </c>
      <c r="B22" s="13" t="s">
        <v>101</v>
      </c>
      <c r="C22" s="13" t="s">
        <v>121</v>
      </c>
      <c r="D22" s="17" t="s">
        <v>114</v>
      </c>
      <c r="E22" s="12">
        <v>28</v>
      </c>
      <c r="F22" s="15">
        <f>'[1]Quadro de Preços 1'!$I$39</f>
        <v>12.12</v>
      </c>
      <c r="G22" s="16">
        <f t="shared" si="0"/>
        <v>339.35999999999996</v>
      </c>
    </row>
    <row r="23" spans="1:7" ht="198" customHeight="1" x14ac:dyDescent="0.25">
      <c r="A23" s="13" t="s">
        <v>100</v>
      </c>
      <c r="B23" s="13" t="s">
        <v>101</v>
      </c>
      <c r="C23" s="13" t="s">
        <v>122</v>
      </c>
      <c r="D23" s="12" t="s">
        <v>96</v>
      </c>
      <c r="E23" s="12">
        <v>28</v>
      </c>
      <c r="F23" s="15">
        <f>'[1]Quadro de Preços 1'!$I$26</f>
        <v>1.32</v>
      </c>
      <c r="G23" s="16">
        <f t="shared" si="0"/>
        <v>36.96</v>
      </c>
    </row>
    <row r="24" spans="1:7" ht="162" customHeight="1" x14ac:dyDescent="0.25">
      <c r="A24" s="13" t="s">
        <v>100</v>
      </c>
      <c r="B24" s="13" t="s">
        <v>101</v>
      </c>
      <c r="C24" s="13" t="s">
        <v>123</v>
      </c>
      <c r="D24" s="12" t="s">
        <v>96</v>
      </c>
      <c r="E24" s="12">
        <v>10</v>
      </c>
      <c r="F24" s="15">
        <f>'[1]Quadro de Preços 1'!$I$27</f>
        <v>2.76</v>
      </c>
      <c r="G24" s="16">
        <f t="shared" si="0"/>
        <v>27.599999999999998</v>
      </c>
    </row>
    <row r="25" spans="1:7" ht="144" customHeight="1" x14ac:dyDescent="0.25">
      <c r="A25" s="13" t="s">
        <v>100</v>
      </c>
      <c r="B25" s="13" t="s">
        <v>101</v>
      </c>
      <c r="C25" s="13" t="s">
        <v>124</v>
      </c>
      <c r="D25" s="12" t="s">
        <v>96</v>
      </c>
      <c r="E25" s="12">
        <v>5</v>
      </c>
      <c r="F25" s="15">
        <f>'[1]Quadro de Preços 1'!$I$28</f>
        <v>6.08</v>
      </c>
      <c r="G25" s="16">
        <f t="shared" si="0"/>
        <v>30.4</v>
      </c>
    </row>
    <row r="26" spans="1:7" ht="162" customHeight="1" x14ac:dyDescent="0.25">
      <c r="A26" s="13" t="s">
        <v>100</v>
      </c>
      <c r="B26" s="13" t="s">
        <v>101</v>
      </c>
      <c r="C26" s="13" t="s">
        <v>125</v>
      </c>
      <c r="D26" s="17" t="s">
        <v>117</v>
      </c>
      <c r="E26" s="12">
        <v>14</v>
      </c>
      <c r="F26" s="15">
        <f>'[1]Quadro de Preços 1'!$I$29</f>
        <v>2.73</v>
      </c>
      <c r="G26" s="16">
        <f t="shared" si="0"/>
        <v>38.22</v>
      </c>
    </row>
    <row r="27" spans="1:7" ht="72" customHeight="1" x14ac:dyDescent="0.25">
      <c r="A27" s="13" t="s">
        <v>100</v>
      </c>
      <c r="B27" s="13" t="s">
        <v>101</v>
      </c>
      <c r="C27" s="13" t="s">
        <v>126</v>
      </c>
      <c r="D27" s="12" t="s">
        <v>96</v>
      </c>
      <c r="E27" s="12">
        <v>100</v>
      </c>
      <c r="F27" s="15">
        <f>'[1]Quadro de Preços 1'!$I$30</f>
        <v>0.17</v>
      </c>
      <c r="G27" s="16">
        <f t="shared" si="0"/>
        <v>17</v>
      </c>
    </row>
    <row r="28" spans="1:7" ht="72" customHeight="1" x14ac:dyDescent="0.25">
      <c r="A28" s="13" t="s">
        <v>100</v>
      </c>
      <c r="B28" s="13" t="s">
        <v>101</v>
      </c>
      <c r="C28" s="13" t="s">
        <v>127</v>
      </c>
      <c r="D28" s="12" t="s">
        <v>128</v>
      </c>
      <c r="E28" s="12">
        <v>14</v>
      </c>
      <c r="F28" s="15">
        <f>'[1]Quadro de Preços 1'!I34</f>
        <v>49.15</v>
      </c>
      <c r="G28" s="16">
        <f t="shared" si="0"/>
        <v>688.1</v>
      </c>
    </row>
    <row r="29" spans="1:7" ht="108" customHeight="1" x14ac:dyDescent="0.25">
      <c r="A29" s="13" t="s">
        <v>100</v>
      </c>
      <c r="B29" s="13" t="s">
        <v>101</v>
      </c>
      <c r="C29" s="13" t="s">
        <v>129</v>
      </c>
      <c r="D29" s="12" t="s">
        <v>96</v>
      </c>
      <c r="E29" s="12">
        <v>14</v>
      </c>
      <c r="F29" s="15">
        <f>'[1]Quadro de Preços 1'!$I$33</f>
        <v>1.4</v>
      </c>
      <c r="G29" s="16">
        <f t="shared" si="0"/>
        <v>19.599999999999998</v>
      </c>
    </row>
    <row r="30" spans="1:7" ht="144" customHeight="1" x14ac:dyDescent="0.25">
      <c r="A30" s="13" t="s">
        <v>100</v>
      </c>
      <c r="B30" s="13" t="s">
        <v>101</v>
      </c>
      <c r="C30" s="13" t="s">
        <v>130</v>
      </c>
      <c r="D30" s="12" t="s">
        <v>96</v>
      </c>
      <c r="E30" s="12">
        <v>14</v>
      </c>
      <c r="F30" s="15">
        <f>'[1]Quadro de Preços 1'!$I$36</f>
        <v>3.84</v>
      </c>
      <c r="G30" s="16">
        <f t="shared" si="0"/>
        <v>53.76</v>
      </c>
    </row>
    <row r="31" spans="1:7" ht="72" customHeight="1" x14ac:dyDescent="0.25">
      <c r="A31" s="13" t="s">
        <v>100</v>
      </c>
      <c r="B31" s="13" t="s">
        <v>101</v>
      </c>
      <c r="C31" s="13" t="s">
        <v>131</v>
      </c>
      <c r="D31" s="12" t="s">
        <v>96</v>
      </c>
      <c r="E31" s="12">
        <v>2</v>
      </c>
      <c r="F31" s="15">
        <f>'[1]Quadro de Preços 1'!$I$35</f>
        <v>26.78</v>
      </c>
      <c r="G31" s="16">
        <f t="shared" si="0"/>
        <v>53.56</v>
      </c>
    </row>
    <row r="32" spans="1:7" ht="144" customHeight="1" x14ac:dyDescent="0.25">
      <c r="A32" s="13" t="s">
        <v>100</v>
      </c>
      <c r="B32" s="13" t="s">
        <v>101</v>
      </c>
      <c r="C32" s="13" t="s">
        <v>132</v>
      </c>
      <c r="D32" s="12" t="s">
        <v>96</v>
      </c>
      <c r="E32" s="12">
        <v>28</v>
      </c>
      <c r="F32" s="15">
        <f>'[1]Quadro de Preços 1'!$I$31</f>
        <v>14.52</v>
      </c>
      <c r="G32" s="16">
        <f t="shared" si="0"/>
        <v>406.56</v>
      </c>
    </row>
    <row r="33" spans="1:8" ht="144" customHeight="1" x14ac:dyDescent="0.25">
      <c r="A33" s="13" t="s">
        <v>100</v>
      </c>
      <c r="B33" s="13" t="s">
        <v>101</v>
      </c>
      <c r="C33" s="13" t="s">
        <v>133</v>
      </c>
      <c r="D33" s="12" t="s">
        <v>96</v>
      </c>
      <c r="E33" s="12">
        <v>28</v>
      </c>
      <c r="F33" s="15">
        <f>'[1]Quadro de Preços 1'!$I$38</f>
        <v>6.3</v>
      </c>
      <c r="G33" s="16">
        <f t="shared" si="0"/>
        <v>176.4</v>
      </c>
    </row>
    <row r="34" spans="1:8" ht="162" customHeight="1" x14ac:dyDescent="0.25">
      <c r="A34" s="13" t="s">
        <v>100</v>
      </c>
      <c r="B34" s="13" t="s">
        <v>101</v>
      </c>
      <c r="C34" s="13" t="s">
        <v>134</v>
      </c>
      <c r="D34" s="12" t="s">
        <v>96</v>
      </c>
      <c r="E34" s="12">
        <v>5</v>
      </c>
      <c r="F34" s="15">
        <f>'[1]Quadro de Preços 1'!$I$40</f>
        <v>6.36</v>
      </c>
      <c r="G34" s="16">
        <f t="shared" si="0"/>
        <v>31.8</v>
      </c>
    </row>
    <row r="35" spans="1:8" ht="15" customHeight="1" x14ac:dyDescent="0.25">
      <c r="A35" s="19" t="s">
        <v>135</v>
      </c>
      <c r="B35" s="20"/>
      <c r="C35" s="20"/>
      <c r="D35" s="20"/>
      <c r="E35" s="20"/>
      <c r="F35" s="20"/>
      <c r="G35" s="21"/>
    </row>
    <row r="37" spans="1:8" ht="18" x14ac:dyDescent="0.25">
      <c r="A37" s="22"/>
      <c r="H37" s="23">
        <f>SUM(G5:G34)</f>
        <v>5263.8500000000013</v>
      </c>
    </row>
  </sheetData>
  <mergeCells count="1">
    <mergeCell ref="A35:G35"/>
  </mergeCells>
  <conditionalFormatting sqref="C5:C6">
    <cfRule type="cellIs" dxfId="26" priority="3" operator="equal">
      <formula>MIN($B$24:$W$24)</formula>
    </cfRule>
    <cfRule type="cellIs" dxfId="25" priority="4" operator="equal">
      <formula>MIN($B$23:$W$23)</formula>
    </cfRule>
  </conditionalFormatting>
  <conditionalFormatting sqref="C8:C9">
    <cfRule type="cellIs" dxfId="24" priority="5" operator="equal">
      <formula>MIN($B$16:$S$16)</formula>
    </cfRule>
  </conditionalFormatting>
  <conditionalFormatting sqref="C8:C34">
    <cfRule type="cellIs" dxfId="23" priority="6" operator="equal">
      <formula>MIN($B$17:$S$17)</formula>
    </cfRule>
  </conditionalFormatting>
  <conditionalFormatting sqref="C9">
    <cfRule type="cellIs" dxfId="22" priority="1" operator="equal">
      <formula>MIN(#REF!)</formula>
    </cfRule>
  </conditionalFormatting>
  <conditionalFormatting sqref="C10 C23">
    <cfRule type="cellIs" dxfId="21" priority="2" operator="equal">
      <formula>MIN(#REF!)</formula>
    </cfRule>
  </conditionalFormatting>
  <conditionalFormatting sqref="C10:C34">
    <cfRule type="cellIs" dxfId="20" priority="7" operator="equal">
      <formula>MIN($B$18:$S$18)</formula>
    </cfRule>
  </conditionalFormatting>
  <conditionalFormatting sqref="D5:D7 D34">
    <cfRule type="cellIs" dxfId="19" priority="8" operator="equal">
      <formula>MIN($F$20:$W$20)</formula>
    </cfRule>
    <cfRule type="cellIs" dxfId="18" priority="9" operator="equal">
      <formula>MIN($F$19:$W$19)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5DA6-DDC6-4391-A992-552A90765D9A}">
  <dimension ref="A4:H37"/>
  <sheetViews>
    <sheetView topLeftCell="A34" workbookViewId="0">
      <selection sqref="A1:A1048576"/>
    </sheetView>
  </sheetViews>
  <sheetFormatPr defaultRowHeight="15" x14ac:dyDescent="0.25"/>
  <cols>
    <col min="1" max="1" width="18.7109375" bestFit="1" customWidth="1"/>
    <col min="2" max="2" width="21.42578125" customWidth="1"/>
    <col min="3" max="3" width="61" bestFit="1" customWidth="1"/>
    <col min="4" max="4" width="11.28515625" bestFit="1" customWidth="1"/>
    <col min="6" max="6" width="14.140625" bestFit="1" customWidth="1"/>
    <col min="7" max="7" width="18.42578125" bestFit="1" customWidth="1"/>
    <col min="8" max="8" width="18.28515625" bestFit="1" customWidth="1"/>
  </cols>
  <sheetData>
    <row r="4" spans="1:7" x14ac:dyDescent="0.25">
      <c r="A4" s="10" t="s">
        <v>93</v>
      </c>
      <c r="B4" s="11" t="s">
        <v>94</v>
      </c>
      <c r="C4" s="11" t="s">
        <v>95</v>
      </c>
      <c r="D4" s="11" t="s">
        <v>96</v>
      </c>
      <c r="E4" s="11" t="s">
        <v>97</v>
      </c>
      <c r="F4" s="11" t="s">
        <v>98</v>
      </c>
      <c r="G4" s="11" t="s">
        <v>99</v>
      </c>
    </row>
    <row r="5" spans="1:7" ht="72" x14ac:dyDescent="0.25">
      <c r="A5" s="12" t="s">
        <v>100</v>
      </c>
      <c r="B5" s="13" t="s">
        <v>101</v>
      </c>
      <c r="C5" s="14" t="s">
        <v>102</v>
      </c>
      <c r="D5" s="12" t="s">
        <v>96</v>
      </c>
      <c r="E5" s="12">
        <v>24</v>
      </c>
      <c r="F5" s="15">
        <f>'[2]Quadro de Preços 1'!$I$10</f>
        <v>3.46</v>
      </c>
      <c r="G5" s="16">
        <f>E5*F5</f>
        <v>83.039999999999992</v>
      </c>
    </row>
    <row r="6" spans="1:7" ht="72" x14ac:dyDescent="0.25">
      <c r="A6" s="12" t="s">
        <v>100</v>
      </c>
      <c r="B6" s="13" t="s">
        <v>101</v>
      </c>
      <c r="C6" s="14" t="s">
        <v>103</v>
      </c>
      <c r="D6" s="12" t="s">
        <v>96</v>
      </c>
      <c r="E6" s="12">
        <v>24</v>
      </c>
      <c r="F6" s="15">
        <f>'[2]Quadro de Preços 1'!$I$18</f>
        <v>11.24</v>
      </c>
      <c r="G6" s="16">
        <f t="shared" ref="G6:G34" si="0">E6*F6</f>
        <v>269.76</v>
      </c>
    </row>
    <row r="7" spans="1:7" ht="72" x14ac:dyDescent="0.25">
      <c r="A7" s="12" t="s">
        <v>100</v>
      </c>
      <c r="B7" s="13" t="s">
        <v>101</v>
      </c>
      <c r="C7" s="12" t="s">
        <v>104</v>
      </c>
      <c r="D7" s="12" t="s">
        <v>96</v>
      </c>
      <c r="E7" s="12">
        <v>360</v>
      </c>
      <c r="F7" s="15">
        <f>'[2]Quadro de Preços 1'!$I$11</f>
        <v>1.5</v>
      </c>
      <c r="G7" s="16">
        <f t="shared" si="0"/>
        <v>540</v>
      </c>
    </row>
    <row r="8" spans="1:7" ht="72" x14ac:dyDescent="0.25">
      <c r="A8" s="13" t="s">
        <v>100</v>
      </c>
      <c r="B8" s="13" t="s">
        <v>101</v>
      </c>
      <c r="C8" s="13" t="s">
        <v>105</v>
      </c>
      <c r="D8" s="12" t="s">
        <v>96</v>
      </c>
      <c r="E8" s="12">
        <v>24</v>
      </c>
      <c r="F8" s="15">
        <f>'[2]Quadro de Preços 1'!$I$13</f>
        <v>4.95</v>
      </c>
      <c r="G8" s="16">
        <f t="shared" si="0"/>
        <v>118.80000000000001</v>
      </c>
    </row>
    <row r="9" spans="1:7" ht="72" x14ac:dyDescent="0.25">
      <c r="A9" s="13" t="s">
        <v>100</v>
      </c>
      <c r="B9" s="13" t="s">
        <v>101</v>
      </c>
      <c r="C9" s="13" t="s">
        <v>106</v>
      </c>
      <c r="D9" s="12" t="s">
        <v>96</v>
      </c>
      <c r="E9" s="12">
        <v>24</v>
      </c>
      <c r="F9" s="15">
        <f>'[2]Quadro de Preços 1'!$I$14</f>
        <v>25.54</v>
      </c>
      <c r="G9" s="16">
        <f t="shared" si="0"/>
        <v>612.96</v>
      </c>
    </row>
    <row r="10" spans="1:7" ht="409.5" x14ac:dyDescent="0.25">
      <c r="A10" s="13" t="s">
        <v>100</v>
      </c>
      <c r="B10" s="13" t="s">
        <v>101</v>
      </c>
      <c r="C10" s="13" t="s">
        <v>107</v>
      </c>
      <c r="D10" s="12" t="s">
        <v>96</v>
      </c>
      <c r="E10" s="12">
        <v>3</v>
      </c>
      <c r="F10" s="15">
        <f>'[2]Quadro de Preços 1'!$I$41</f>
        <v>11.31</v>
      </c>
      <c r="G10" s="16">
        <f t="shared" si="0"/>
        <v>33.93</v>
      </c>
    </row>
    <row r="11" spans="1:7" ht="162" x14ac:dyDescent="0.25">
      <c r="A11" s="13" t="s">
        <v>100</v>
      </c>
      <c r="B11" s="13" t="s">
        <v>101</v>
      </c>
      <c r="C11" s="13" t="s">
        <v>108</v>
      </c>
      <c r="D11" s="12" t="s">
        <v>96</v>
      </c>
      <c r="E11" s="12">
        <v>40</v>
      </c>
      <c r="F11" s="15">
        <f>'[2]Quadro de Preços 1'!$I$15</f>
        <v>0.2</v>
      </c>
      <c r="G11" s="16">
        <f t="shared" si="0"/>
        <v>8</v>
      </c>
    </row>
    <row r="12" spans="1:7" ht="252" x14ac:dyDescent="0.25">
      <c r="A12" s="13" t="s">
        <v>100</v>
      </c>
      <c r="B12" s="13" t="s">
        <v>101</v>
      </c>
      <c r="C12" s="13" t="s">
        <v>109</v>
      </c>
      <c r="D12" s="12" t="s">
        <v>96</v>
      </c>
      <c r="E12" s="12">
        <v>40</v>
      </c>
      <c r="F12" s="15">
        <f>'[2]Quadro de Preços 1'!$I$16</f>
        <v>0.59</v>
      </c>
      <c r="G12" s="16">
        <f t="shared" si="0"/>
        <v>23.599999999999998</v>
      </c>
    </row>
    <row r="13" spans="1:7" ht="144" x14ac:dyDescent="0.25">
      <c r="A13" s="13" t="s">
        <v>100</v>
      </c>
      <c r="B13" s="13" t="s">
        <v>101</v>
      </c>
      <c r="C13" s="13" t="s">
        <v>110</v>
      </c>
      <c r="D13" s="12" t="s">
        <v>96</v>
      </c>
      <c r="E13" s="12">
        <v>24</v>
      </c>
      <c r="F13" s="15">
        <f>'[2]Quadro de Preços 1'!$I$17</f>
        <v>4.09</v>
      </c>
      <c r="G13" s="16">
        <f t="shared" si="0"/>
        <v>98.16</v>
      </c>
    </row>
    <row r="14" spans="1:7" ht="162" x14ac:dyDescent="0.25">
      <c r="A14" s="13" t="s">
        <v>100</v>
      </c>
      <c r="B14" s="13" t="s">
        <v>101</v>
      </c>
      <c r="C14" s="13" t="s">
        <v>111</v>
      </c>
      <c r="D14" s="12" t="s">
        <v>96</v>
      </c>
      <c r="E14" s="12">
        <v>120</v>
      </c>
      <c r="F14" s="15">
        <f>'[2]Quadro de Preços 1'!$I$19</f>
        <v>0.41</v>
      </c>
      <c r="G14" s="16">
        <f t="shared" si="0"/>
        <v>49.199999999999996</v>
      </c>
    </row>
    <row r="15" spans="1:7" ht="234" x14ac:dyDescent="0.25">
      <c r="A15" s="13" t="s">
        <v>100</v>
      </c>
      <c r="B15" s="13" t="s">
        <v>101</v>
      </c>
      <c r="C15" s="13" t="s">
        <v>112</v>
      </c>
      <c r="D15" s="12" t="s">
        <v>96</v>
      </c>
      <c r="E15" s="12">
        <v>12</v>
      </c>
      <c r="F15" s="15">
        <f>'[2]Quadro de Preços 1'!$I$20</f>
        <v>0.92</v>
      </c>
      <c r="G15" s="16">
        <f t="shared" si="0"/>
        <v>11.040000000000001</v>
      </c>
    </row>
    <row r="16" spans="1:7" ht="162" x14ac:dyDescent="0.25">
      <c r="A16" s="13" t="s">
        <v>100</v>
      </c>
      <c r="B16" s="13" t="s">
        <v>101</v>
      </c>
      <c r="C16" s="13" t="s">
        <v>113</v>
      </c>
      <c r="D16" s="17" t="s">
        <v>114</v>
      </c>
      <c r="E16" s="12">
        <v>12</v>
      </c>
      <c r="F16" s="15">
        <f>'[2]Quadro de Preços 1'!$I$37</f>
        <v>5.0599999999999996</v>
      </c>
      <c r="G16" s="16">
        <f t="shared" si="0"/>
        <v>60.72</v>
      </c>
    </row>
    <row r="17" spans="1:7" ht="216" x14ac:dyDescent="0.25">
      <c r="A17" s="13" t="s">
        <v>100</v>
      </c>
      <c r="B17" s="13" t="s">
        <v>101</v>
      </c>
      <c r="C17" s="13" t="s">
        <v>115</v>
      </c>
      <c r="D17" s="12" t="s">
        <v>96</v>
      </c>
      <c r="E17" s="12">
        <v>12</v>
      </c>
      <c r="F17" s="15">
        <f>'[2]Quadro de Preços 1'!$I$21</f>
        <v>0.86</v>
      </c>
      <c r="G17" s="16">
        <f t="shared" si="0"/>
        <v>10.32</v>
      </c>
    </row>
    <row r="18" spans="1:7" ht="90" x14ac:dyDescent="0.25">
      <c r="A18" s="13" t="s">
        <v>100</v>
      </c>
      <c r="B18" s="13" t="s">
        <v>101</v>
      </c>
      <c r="C18" s="13" t="s">
        <v>116</v>
      </c>
      <c r="D18" s="18" t="s">
        <v>117</v>
      </c>
      <c r="E18" s="12">
        <v>12</v>
      </c>
      <c r="F18" s="15">
        <f>'[2]Quadro de Preços 1'!$I$22</f>
        <v>84.02</v>
      </c>
      <c r="G18" s="16">
        <f t="shared" si="0"/>
        <v>1008.24</v>
      </c>
    </row>
    <row r="19" spans="1:7" ht="144" x14ac:dyDescent="0.25">
      <c r="A19" s="13" t="s">
        <v>100</v>
      </c>
      <c r="B19" s="13" t="s">
        <v>101</v>
      </c>
      <c r="C19" s="13" t="s">
        <v>118</v>
      </c>
      <c r="D19" s="12" t="s">
        <v>96</v>
      </c>
      <c r="E19" s="12">
        <v>12</v>
      </c>
      <c r="F19" s="15">
        <f>'[2]Quadro de Preços 1'!$I$23</f>
        <v>1.22</v>
      </c>
      <c r="G19" s="16">
        <f t="shared" si="0"/>
        <v>14.64</v>
      </c>
    </row>
    <row r="20" spans="1:7" ht="180" x14ac:dyDescent="0.25">
      <c r="A20" s="13" t="s">
        <v>100</v>
      </c>
      <c r="B20" s="13" t="s">
        <v>101</v>
      </c>
      <c r="C20" s="13" t="s">
        <v>119</v>
      </c>
      <c r="D20" s="12" t="s">
        <v>96</v>
      </c>
      <c r="E20" s="12">
        <v>48</v>
      </c>
      <c r="F20" s="15">
        <f>'[2]Quadro de Preços 1'!$I$24</f>
        <v>1.26</v>
      </c>
      <c r="G20" s="16">
        <f t="shared" si="0"/>
        <v>60.480000000000004</v>
      </c>
    </row>
    <row r="21" spans="1:7" ht="198" x14ac:dyDescent="0.25">
      <c r="A21" s="13" t="s">
        <v>100</v>
      </c>
      <c r="B21" s="13" t="s">
        <v>101</v>
      </c>
      <c r="C21" s="13" t="s">
        <v>120</v>
      </c>
      <c r="D21" s="12" t="s">
        <v>96</v>
      </c>
      <c r="E21" s="12">
        <v>72</v>
      </c>
      <c r="F21" s="15">
        <f>'[2]Quadro de Preços 1'!$I$25</f>
        <v>0.14000000000000001</v>
      </c>
      <c r="G21" s="16">
        <f t="shared" si="0"/>
        <v>10.080000000000002</v>
      </c>
    </row>
    <row r="22" spans="1:7" ht="162" x14ac:dyDescent="0.25">
      <c r="A22" s="13" t="s">
        <v>100</v>
      </c>
      <c r="B22" s="13" t="s">
        <v>101</v>
      </c>
      <c r="C22" s="13" t="s">
        <v>121</v>
      </c>
      <c r="D22" s="17" t="s">
        <v>114</v>
      </c>
      <c r="E22" s="12">
        <v>24</v>
      </c>
      <c r="F22" s="15">
        <f>'[2]Quadro de Preços 1'!$I$39</f>
        <v>12.12</v>
      </c>
      <c r="G22" s="16">
        <f t="shared" si="0"/>
        <v>290.88</v>
      </c>
    </row>
    <row r="23" spans="1:7" ht="198" x14ac:dyDescent="0.25">
      <c r="A23" s="13" t="s">
        <v>100</v>
      </c>
      <c r="B23" s="13" t="s">
        <v>101</v>
      </c>
      <c r="C23" s="13" t="s">
        <v>122</v>
      </c>
      <c r="D23" s="12" t="s">
        <v>96</v>
      </c>
      <c r="E23" s="12">
        <v>24</v>
      </c>
      <c r="F23" s="15">
        <f>'[2]Quadro de Preços 1'!$I$26</f>
        <v>1.32</v>
      </c>
      <c r="G23" s="16">
        <f t="shared" si="0"/>
        <v>31.68</v>
      </c>
    </row>
    <row r="24" spans="1:7" ht="162" x14ac:dyDescent="0.25">
      <c r="A24" s="13" t="s">
        <v>100</v>
      </c>
      <c r="B24" s="13" t="s">
        <v>101</v>
      </c>
      <c r="C24" s="13" t="s">
        <v>123</v>
      </c>
      <c r="D24" s="12" t="s">
        <v>96</v>
      </c>
      <c r="E24" s="12">
        <v>12</v>
      </c>
      <c r="F24" s="15">
        <f>'[2]Quadro de Preços 1'!$I$27</f>
        <v>2.76</v>
      </c>
      <c r="G24" s="16">
        <f t="shared" si="0"/>
        <v>33.119999999999997</v>
      </c>
    </row>
    <row r="25" spans="1:7" ht="144" x14ac:dyDescent="0.25">
      <c r="A25" s="13" t="s">
        <v>100</v>
      </c>
      <c r="B25" s="13" t="s">
        <v>101</v>
      </c>
      <c r="C25" s="13" t="s">
        <v>124</v>
      </c>
      <c r="D25" s="12" t="s">
        <v>96</v>
      </c>
      <c r="E25" s="12">
        <v>5</v>
      </c>
      <c r="F25" s="15">
        <f>'[2]Quadro de Preços 1'!$I$28</f>
        <v>6.08</v>
      </c>
      <c r="G25" s="16">
        <f t="shared" si="0"/>
        <v>30.4</v>
      </c>
    </row>
    <row r="26" spans="1:7" ht="162" x14ac:dyDescent="0.25">
      <c r="A26" s="13" t="s">
        <v>100</v>
      </c>
      <c r="B26" s="13" t="s">
        <v>101</v>
      </c>
      <c r="C26" s="13" t="s">
        <v>125</v>
      </c>
      <c r="D26" s="17" t="s">
        <v>117</v>
      </c>
      <c r="E26" s="12">
        <v>12</v>
      </c>
      <c r="F26" s="15">
        <f>'[2]Quadro de Preços 1'!$I$29</f>
        <v>2.73</v>
      </c>
      <c r="G26" s="16">
        <f t="shared" si="0"/>
        <v>32.76</v>
      </c>
    </row>
    <row r="27" spans="1:7" ht="72" x14ac:dyDescent="0.25">
      <c r="A27" s="13" t="s">
        <v>100</v>
      </c>
      <c r="B27" s="13" t="s">
        <v>101</v>
      </c>
      <c r="C27" s="13" t="s">
        <v>126</v>
      </c>
      <c r="D27" s="12" t="s">
        <v>96</v>
      </c>
      <c r="E27" s="12">
        <v>100</v>
      </c>
      <c r="F27" s="15">
        <f>'[2]Quadro de Preços 1'!$I$30</f>
        <v>0.17</v>
      </c>
      <c r="G27" s="16">
        <f t="shared" si="0"/>
        <v>17</v>
      </c>
    </row>
    <row r="28" spans="1:7" ht="72" x14ac:dyDescent="0.25">
      <c r="A28" s="13" t="s">
        <v>100</v>
      </c>
      <c r="B28" s="13" t="s">
        <v>101</v>
      </c>
      <c r="C28" s="13" t="s">
        <v>127</v>
      </c>
      <c r="D28" s="12" t="s">
        <v>128</v>
      </c>
      <c r="E28" s="12">
        <v>12</v>
      </c>
      <c r="F28" s="15">
        <f>'[2]Quadro de Preços 1'!I34</f>
        <v>49.15</v>
      </c>
      <c r="G28" s="16">
        <f t="shared" si="0"/>
        <v>589.79999999999995</v>
      </c>
    </row>
    <row r="29" spans="1:7" ht="108" x14ac:dyDescent="0.25">
      <c r="A29" s="13" t="s">
        <v>100</v>
      </c>
      <c r="B29" s="13" t="s">
        <v>101</v>
      </c>
      <c r="C29" s="13" t="s">
        <v>129</v>
      </c>
      <c r="D29" s="12" t="s">
        <v>96</v>
      </c>
      <c r="E29" s="12">
        <v>12</v>
      </c>
      <c r="F29" s="15">
        <f>'[2]Quadro de Preços 1'!$I$33</f>
        <v>1.4</v>
      </c>
      <c r="G29" s="16">
        <f t="shared" si="0"/>
        <v>16.799999999999997</v>
      </c>
    </row>
    <row r="30" spans="1:7" ht="144" x14ac:dyDescent="0.25">
      <c r="A30" s="13" t="s">
        <v>100</v>
      </c>
      <c r="B30" s="13" t="s">
        <v>101</v>
      </c>
      <c r="C30" s="13" t="s">
        <v>130</v>
      </c>
      <c r="D30" s="12" t="s">
        <v>96</v>
      </c>
      <c r="E30" s="12">
        <v>12</v>
      </c>
      <c r="F30" s="15">
        <f>'[2]Quadro de Preços 1'!$I$36</f>
        <v>3.84</v>
      </c>
      <c r="G30" s="16">
        <f t="shared" si="0"/>
        <v>46.08</v>
      </c>
    </row>
    <row r="31" spans="1:7" ht="72" x14ac:dyDescent="0.25">
      <c r="A31" s="13" t="s">
        <v>100</v>
      </c>
      <c r="B31" s="13" t="s">
        <v>101</v>
      </c>
      <c r="C31" s="13" t="s">
        <v>131</v>
      </c>
      <c r="D31" s="12" t="s">
        <v>96</v>
      </c>
      <c r="E31" s="12">
        <v>2</v>
      </c>
      <c r="F31" s="15">
        <f>'[2]Quadro de Preços 1'!$I$35</f>
        <v>26.78</v>
      </c>
      <c r="G31" s="16">
        <f t="shared" si="0"/>
        <v>53.56</v>
      </c>
    </row>
    <row r="32" spans="1:7" ht="144" x14ac:dyDescent="0.25">
      <c r="A32" s="13" t="s">
        <v>100</v>
      </c>
      <c r="B32" s="13" t="s">
        <v>101</v>
      </c>
      <c r="C32" s="13" t="s">
        <v>132</v>
      </c>
      <c r="D32" s="12" t="s">
        <v>96</v>
      </c>
      <c r="E32" s="12">
        <v>24</v>
      </c>
      <c r="F32" s="15">
        <f>'[2]Quadro de Preços 1'!$I$31</f>
        <v>14.52</v>
      </c>
      <c r="G32" s="16">
        <f t="shared" si="0"/>
        <v>348.48</v>
      </c>
    </row>
    <row r="33" spans="1:8" ht="144" x14ac:dyDescent="0.25">
      <c r="A33" s="13" t="s">
        <v>100</v>
      </c>
      <c r="B33" s="13" t="s">
        <v>101</v>
      </c>
      <c r="C33" s="13" t="s">
        <v>133</v>
      </c>
      <c r="D33" s="12" t="s">
        <v>96</v>
      </c>
      <c r="E33" s="12">
        <v>24</v>
      </c>
      <c r="F33" s="15">
        <f>'[2]Quadro de Preços 1'!$I$38</f>
        <v>6.3</v>
      </c>
      <c r="G33" s="16">
        <f t="shared" si="0"/>
        <v>151.19999999999999</v>
      </c>
    </row>
    <row r="34" spans="1:8" ht="162" x14ac:dyDescent="0.25">
      <c r="A34" s="13" t="s">
        <v>100</v>
      </c>
      <c r="B34" s="13" t="s">
        <v>101</v>
      </c>
      <c r="C34" s="13" t="s">
        <v>134</v>
      </c>
      <c r="D34" s="12" t="s">
        <v>96</v>
      </c>
      <c r="E34" s="12">
        <v>5</v>
      </c>
      <c r="F34" s="15">
        <f>'[2]Quadro de Preços 1'!$I$40</f>
        <v>6.36</v>
      </c>
      <c r="G34" s="16">
        <f t="shared" si="0"/>
        <v>31.8</v>
      </c>
    </row>
    <row r="35" spans="1:8" x14ac:dyDescent="0.25">
      <c r="A35" s="19" t="s">
        <v>135</v>
      </c>
      <c r="B35" s="20"/>
      <c r="C35" s="20"/>
      <c r="D35" s="20"/>
      <c r="E35" s="20"/>
      <c r="F35" s="20"/>
      <c r="G35" s="21"/>
    </row>
    <row r="37" spans="1:8" ht="18" x14ac:dyDescent="0.25">
      <c r="A37" s="22"/>
      <c r="H37" s="23">
        <f>SUM(G5:G34)</f>
        <v>4686.5300000000007</v>
      </c>
    </row>
  </sheetData>
  <mergeCells count="1">
    <mergeCell ref="A35:G35"/>
  </mergeCells>
  <conditionalFormatting sqref="C5:C6">
    <cfRule type="cellIs" dxfId="17" priority="3" operator="equal">
      <formula>MIN($B$24:$W$24)</formula>
    </cfRule>
    <cfRule type="cellIs" dxfId="16" priority="4" operator="equal">
      <formula>MIN($B$23:$W$23)</formula>
    </cfRule>
  </conditionalFormatting>
  <conditionalFormatting sqref="C8:C9">
    <cfRule type="cellIs" dxfId="15" priority="5" operator="equal">
      <formula>MIN($B$16:$S$16)</formula>
    </cfRule>
  </conditionalFormatting>
  <conditionalFormatting sqref="C8:C34">
    <cfRule type="cellIs" dxfId="14" priority="6" operator="equal">
      <formula>MIN($B$17:$S$17)</formula>
    </cfRule>
  </conditionalFormatting>
  <conditionalFormatting sqref="C9">
    <cfRule type="cellIs" dxfId="13" priority="1" operator="equal">
      <formula>MIN(#REF!)</formula>
    </cfRule>
  </conditionalFormatting>
  <conditionalFormatting sqref="C10 C23">
    <cfRule type="cellIs" dxfId="12" priority="2" operator="equal">
      <formula>MIN(#REF!)</formula>
    </cfRule>
  </conditionalFormatting>
  <conditionalFormatting sqref="C10:C34">
    <cfRule type="cellIs" dxfId="11" priority="7" operator="equal">
      <formula>MIN($B$18:$S$18)</formula>
    </cfRule>
  </conditionalFormatting>
  <conditionalFormatting sqref="D5:D7 D34">
    <cfRule type="cellIs" dxfId="10" priority="8" operator="equal">
      <formula>MIN($F$20:$W$20)</formula>
    </cfRule>
    <cfRule type="cellIs" dxfId="9" priority="9" operator="equal">
      <formula>MIN($F$19:$W$19)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1AF0-5D35-4444-89DD-E45B8F92017E}">
  <dimension ref="A4:H37"/>
  <sheetViews>
    <sheetView tabSelected="1" topLeftCell="A34" workbookViewId="0">
      <selection activeCell="F1" sqref="F1:F1048576"/>
    </sheetView>
  </sheetViews>
  <sheetFormatPr defaultRowHeight="15" x14ac:dyDescent="0.25"/>
  <cols>
    <col min="1" max="1" width="18.7109375" bestFit="1" customWidth="1"/>
    <col min="2" max="2" width="22.85546875" customWidth="1"/>
    <col min="3" max="3" width="61" bestFit="1" customWidth="1"/>
    <col min="4" max="4" width="11.28515625" bestFit="1" customWidth="1"/>
    <col min="5" max="5" width="11.42578125" bestFit="1" customWidth="1"/>
    <col min="6" max="6" width="14.140625" bestFit="1" customWidth="1"/>
    <col min="7" max="7" width="18.42578125" bestFit="1" customWidth="1"/>
    <col min="8" max="8" width="18.28515625" bestFit="1" customWidth="1"/>
  </cols>
  <sheetData>
    <row r="4" spans="1:7" x14ac:dyDescent="0.25">
      <c r="A4" s="10" t="s">
        <v>93</v>
      </c>
      <c r="B4" s="11" t="s">
        <v>94</v>
      </c>
      <c r="C4" s="11" t="s">
        <v>95</v>
      </c>
      <c r="D4" s="11" t="s">
        <v>96</v>
      </c>
      <c r="E4" s="11" t="s">
        <v>97</v>
      </c>
      <c r="F4" s="11" t="s">
        <v>98</v>
      </c>
      <c r="G4" s="11" t="s">
        <v>99</v>
      </c>
    </row>
    <row r="5" spans="1:7" ht="72" x14ac:dyDescent="0.25">
      <c r="A5" s="12" t="s">
        <v>100</v>
      </c>
      <c r="B5" s="13" t="s">
        <v>101</v>
      </c>
      <c r="C5" s="14" t="s">
        <v>102</v>
      </c>
      <c r="D5" s="12" t="s">
        <v>96</v>
      </c>
      <c r="E5" s="12">
        <v>24</v>
      </c>
      <c r="F5" s="15">
        <f>'[3]Quadro de Preços 1'!$I$10</f>
        <v>3.46</v>
      </c>
      <c r="G5" s="16">
        <f>E5*F5</f>
        <v>83.039999999999992</v>
      </c>
    </row>
    <row r="6" spans="1:7" ht="72" x14ac:dyDescent="0.25">
      <c r="A6" s="12" t="s">
        <v>100</v>
      </c>
      <c r="B6" s="13" t="s">
        <v>101</v>
      </c>
      <c r="C6" s="14" t="s">
        <v>103</v>
      </c>
      <c r="D6" s="12" t="s">
        <v>96</v>
      </c>
      <c r="E6" s="12">
        <v>24</v>
      </c>
      <c r="F6" s="15">
        <f>'[3]Quadro de Preços 1'!$I$18</f>
        <v>11.24</v>
      </c>
      <c r="G6" s="16">
        <f t="shared" ref="G6:G34" si="0">E6*F6</f>
        <v>269.76</v>
      </c>
    </row>
    <row r="7" spans="1:7" ht="72" x14ac:dyDescent="0.25">
      <c r="A7" s="12" t="s">
        <v>100</v>
      </c>
      <c r="B7" s="13" t="s">
        <v>101</v>
      </c>
      <c r="C7" s="12" t="s">
        <v>104</v>
      </c>
      <c r="D7" s="12" t="s">
        <v>96</v>
      </c>
      <c r="E7" s="12">
        <v>360</v>
      </c>
      <c r="F7" s="15">
        <f>'[3]Quadro de Preços 1'!$I$11</f>
        <v>1.5</v>
      </c>
      <c r="G7" s="16">
        <f t="shared" si="0"/>
        <v>540</v>
      </c>
    </row>
    <row r="8" spans="1:7" ht="72" x14ac:dyDescent="0.25">
      <c r="A8" s="13" t="s">
        <v>100</v>
      </c>
      <c r="B8" s="13" t="s">
        <v>101</v>
      </c>
      <c r="C8" s="13" t="s">
        <v>105</v>
      </c>
      <c r="D8" s="12" t="s">
        <v>96</v>
      </c>
      <c r="E8" s="12">
        <v>24</v>
      </c>
      <c r="F8" s="15">
        <f>'[3]Quadro de Preços 1'!$I$13</f>
        <v>4.95</v>
      </c>
      <c r="G8" s="16">
        <f t="shared" si="0"/>
        <v>118.80000000000001</v>
      </c>
    </row>
    <row r="9" spans="1:7" ht="72" x14ac:dyDescent="0.25">
      <c r="A9" s="13" t="s">
        <v>100</v>
      </c>
      <c r="B9" s="13" t="s">
        <v>101</v>
      </c>
      <c r="C9" s="13" t="s">
        <v>106</v>
      </c>
      <c r="D9" s="12" t="s">
        <v>96</v>
      </c>
      <c r="E9" s="12">
        <v>24</v>
      </c>
      <c r="F9" s="15">
        <f>'[3]Quadro de Preços 1'!$I$14</f>
        <v>25.54</v>
      </c>
      <c r="G9" s="16">
        <f t="shared" si="0"/>
        <v>612.96</v>
      </c>
    </row>
    <row r="10" spans="1:7" ht="409.5" x14ac:dyDescent="0.25">
      <c r="A10" s="13" t="s">
        <v>100</v>
      </c>
      <c r="B10" s="13" t="s">
        <v>101</v>
      </c>
      <c r="C10" s="13" t="s">
        <v>107</v>
      </c>
      <c r="D10" s="12" t="s">
        <v>96</v>
      </c>
      <c r="E10" s="12">
        <v>3</v>
      </c>
      <c r="F10" s="15">
        <f>'[3]Quadro de Preços 1'!$I$41</f>
        <v>11.31</v>
      </c>
      <c r="G10" s="16">
        <f t="shared" si="0"/>
        <v>33.93</v>
      </c>
    </row>
    <row r="11" spans="1:7" ht="162" x14ac:dyDescent="0.25">
      <c r="A11" s="13" t="s">
        <v>100</v>
      </c>
      <c r="B11" s="13" t="s">
        <v>101</v>
      </c>
      <c r="C11" s="13" t="s">
        <v>108</v>
      </c>
      <c r="D11" s="12" t="s">
        <v>96</v>
      </c>
      <c r="E11" s="12">
        <v>40</v>
      </c>
      <c r="F11" s="15">
        <f>'[3]Quadro de Preços 1'!$I$15</f>
        <v>0.2</v>
      </c>
      <c r="G11" s="16">
        <f t="shared" si="0"/>
        <v>8</v>
      </c>
    </row>
    <row r="12" spans="1:7" ht="252" x14ac:dyDescent="0.25">
      <c r="A12" s="13" t="s">
        <v>100</v>
      </c>
      <c r="B12" s="13" t="s">
        <v>101</v>
      </c>
      <c r="C12" s="13" t="s">
        <v>109</v>
      </c>
      <c r="D12" s="12" t="s">
        <v>96</v>
      </c>
      <c r="E12" s="12">
        <v>40</v>
      </c>
      <c r="F12" s="15">
        <f>'[3]Quadro de Preços 1'!$I$16</f>
        <v>0.59</v>
      </c>
      <c r="G12" s="16">
        <f t="shared" si="0"/>
        <v>23.599999999999998</v>
      </c>
    </row>
    <row r="13" spans="1:7" ht="144" x14ac:dyDescent="0.25">
      <c r="A13" s="13" t="s">
        <v>100</v>
      </c>
      <c r="B13" s="13" t="s">
        <v>101</v>
      </c>
      <c r="C13" s="13" t="s">
        <v>110</v>
      </c>
      <c r="D13" s="12" t="s">
        <v>96</v>
      </c>
      <c r="E13" s="12">
        <v>24</v>
      </c>
      <c r="F13" s="15">
        <f>'[3]Quadro de Preços 1'!$I$17</f>
        <v>4.09</v>
      </c>
      <c r="G13" s="16">
        <f t="shared" si="0"/>
        <v>98.16</v>
      </c>
    </row>
    <row r="14" spans="1:7" ht="162" x14ac:dyDescent="0.25">
      <c r="A14" s="13" t="s">
        <v>100</v>
      </c>
      <c r="B14" s="13" t="s">
        <v>101</v>
      </c>
      <c r="C14" s="13" t="s">
        <v>111</v>
      </c>
      <c r="D14" s="12" t="s">
        <v>96</v>
      </c>
      <c r="E14" s="12">
        <v>120</v>
      </c>
      <c r="F14" s="15">
        <f>'[3]Quadro de Preços 1'!$I$19</f>
        <v>0.41</v>
      </c>
      <c r="G14" s="16">
        <f t="shared" si="0"/>
        <v>49.199999999999996</v>
      </c>
    </row>
    <row r="15" spans="1:7" ht="234" x14ac:dyDescent="0.25">
      <c r="A15" s="13" t="s">
        <v>100</v>
      </c>
      <c r="B15" s="13" t="s">
        <v>101</v>
      </c>
      <c r="C15" s="13" t="s">
        <v>112</v>
      </c>
      <c r="D15" s="12" t="s">
        <v>96</v>
      </c>
      <c r="E15" s="12">
        <v>12</v>
      </c>
      <c r="F15" s="15">
        <f>'[3]Quadro de Preços 1'!$I$20</f>
        <v>0.92</v>
      </c>
      <c r="G15" s="16">
        <f t="shared" si="0"/>
        <v>11.040000000000001</v>
      </c>
    </row>
    <row r="16" spans="1:7" ht="162" x14ac:dyDescent="0.25">
      <c r="A16" s="13" t="s">
        <v>100</v>
      </c>
      <c r="B16" s="13" t="s">
        <v>101</v>
      </c>
      <c r="C16" s="13" t="s">
        <v>113</v>
      </c>
      <c r="D16" s="17" t="s">
        <v>114</v>
      </c>
      <c r="E16" s="12">
        <v>12</v>
      </c>
      <c r="F16" s="15">
        <f>'[3]Quadro de Preços 1'!$I$37</f>
        <v>5.0599999999999996</v>
      </c>
      <c r="G16" s="16">
        <f t="shared" si="0"/>
        <v>60.72</v>
      </c>
    </row>
    <row r="17" spans="1:7" ht="216" x14ac:dyDescent="0.25">
      <c r="A17" s="13" t="s">
        <v>100</v>
      </c>
      <c r="B17" s="13" t="s">
        <v>101</v>
      </c>
      <c r="C17" s="13" t="s">
        <v>115</v>
      </c>
      <c r="D17" s="12" t="s">
        <v>96</v>
      </c>
      <c r="E17" s="12">
        <v>12</v>
      </c>
      <c r="F17" s="15">
        <f>'[3]Quadro de Preços 1'!$I$21</f>
        <v>0.86</v>
      </c>
      <c r="G17" s="16">
        <f t="shared" si="0"/>
        <v>10.32</v>
      </c>
    </row>
    <row r="18" spans="1:7" ht="90" x14ac:dyDescent="0.25">
      <c r="A18" s="13" t="s">
        <v>100</v>
      </c>
      <c r="B18" s="13" t="s">
        <v>101</v>
      </c>
      <c r="C18" s="13" t="s">
        <v>116</v>
      </c>
      <c r="D18" s="18" t="s">
        <v>117</v>
      </c>
      <c r="E18" s="12">
        <v>12</v>
      </c>
      <c r="F18" s="15">
        <f>'[3]Quadro de Preços 1'!$I$22</f>
        <v>84.02</v>
      </c>
      <c r="G18" s="16">
        <f t="shared" si="0"/>
        <v>1008.24</v>
      </c>
    </row>
    <row r="19" spans="1:7" ht="144" x14ac:dyDescent="0.25">
      <c r="A19" s="13" t="s">
        <v>100</v>
      </c>
      <c r="B19" s="13" t="s">
        <v>101</v>
      </c>
      <c r="C19" s="13" t="s">
        <v>118</v>
      </c>
      <c r="D19" s="12" t="s">
        <v>96</v>
      </c>
      <c r="E19" s="12">
        <v>12</v>
      </c>
      <c r="F19" s="15">
        <f>'[3]Quadro de Preços 1'!$I$23</f>
        <v>1.22</v>
      </c>
      <c r="G19" s="16">
        <f t="shared" si="0"/>
        <v>14.64</v>
      </c>
    </row>
    <row r="20" spans="1:7" ht="180" x14ac:dyDescent="0.25">
      <c r="A20" s="13" t="s">
        <v>100</v>
      </c>
      <c r="B20" s="13" t="s">
        <v>101</v>
      </c>
      <c r="C20" s="13" t="s">
        <v>119</v>
      </c>
      <c r="D20" s="12" t="s">
        <v>96</v>
      </c>
      <c r="E20" s="12">
        <v>48</v>
      </c>
      <c r="F20" s="15">
        <f>'[3]Quadro de Preços 1'!$I$24</f>
        <v>1.26</v>
      </c>
      <c r="G20" s="16">
        <f t="shared" si="0"/>
        <v>60.480000000000004</v>
      </c>
    </row>
    <row r="21" spans="1:7" ht="198" x14ac:dyDescent="0.25">
      <c r="A21" s="13" t="s">
        <v>100</v>
      </c>
      <c r="B21" s="13" t="s">
        <v>101</v>
      </c>
      <c r="C21" s="13" t="s">
        <v>120</v>
      </c>
      <c r="D21" s="12" t="s">
        <v>96</v>
      </c>
      <c r="E21" s="12">
        <v>72</v>
      </c>
      <c r="F21" s="15">
        <f>'[3]Quadro de Preços 1'!$I$25</f>
        <v>0.14000000000000001</v>
      </c>
      <c r="G21" s="16">
        <f t="shared" si="0"/>
        <v>10.080000000000002</v>
      </c>
    </row>
    <row r="22" spans="1:7" ht="162" x14ac:dyDescent="0.25">
      <c r="A22" s="13" t="s">
        <v>100</v>
      </c>
      <c r="B22" s="13" t="s">
        <v>101</v>
      </c>
      <c r="C22" s="13" t="s">
        <v>121</v>
      </c>
      <c r="D22" s="17" t="s">
        <v>114</v>
      </c>
      <c r="E22" s="12">
        <v>24</v>
      </c>
      <c r="F22" s="15">
        <f>'[3]Quadro de Preços 1'!$I$39</f>
        <v>12.12</v>
      </c>
      <c r="G22" s="16">
        <f t="shared" si="0"/>
        <v>290.88</v>
      </c>
    </row>
    <row r="23" spans="1:7" ht="198" x14ac:dyDescent="0.25">
      <c r="A23" s="13" t="s">
        <v>100</v>
      </c>
      <c r="B23" s="13" t="s">
        <v>101</v>
      </c>
      <c r="C23" s="13" t="s">
        <v>122</v>
      </c>
      <c r="D23" s="12" t="s">
        <v>96</v>
      </c>
      <c r="E23" s="12">
        <v>24</v>
      </c>
      <c r="F23" s="15">
        <f>'[3]Quadro de Preços 1'!$I$26</f>
        <v>1.32</v>
      </c>
      <c r="G23" s="16">
        <f t="shared" si="0"/>
        <v>31.68</v>
      </c>
    </row>
    <row r="24" spans="1:7" ht="162" x14ac:dyDescent="0.25">
      <c r="A24" s="13" t="s">
        <v>100</v>
      </c>
      <c r="B24" s="13" t="s">
        <v>101</v>
      </c>
      <c r="C24" s="13" t="s">
        <v>123</v>
      </c>
      <c r="D24" s="12" t="s">
        <v>96</v>
      </c>
      <c r="E24" s="12">
        <v>12</v>
      </c>
      <c r="F24" s="15">
        <f>'[3]Quadro de Preços 1'!$I$27</f>
        <v>2.76</v>
      </c>
      <c r="G24" s="16">
        <f t="shared" si="0"/>
        <v>33.119999999999997</v>
      </c>
    </row>
    <row r="25" spans="1:7" ht="144" x14ac:dyDescent="0.25">
      <c r="A25" s="13" t="s">
        <v>100</v>
      </c>
      <c r="B25" s="13" t="s">
        <v>101</v>
      </c>
      <c r="C25" s="13" t="s">
        <v>124</v>
      </c>
      <c r="D25" s="12" t="s">
        <v>96</v>
      </c>
      <c r="E25" s="12">
        <v>5</v>
      </c>
      <c r="F25" s="15">
        <f>'[3]Quadro de Preços 1'!$I$28</f>
        <v>6.08</v>
      </c>
      <c r="G25" s="16">
        <f t="shared" si="0"/>
        <v>30.4</v>
      </c>
    </row>
    <row r="26" spans="1:7" ht="162" x14ac:dyDescent="0.25">
      <c r="A26" s="13" t="s">
        <v>100</v>
      </c>
      <c r="B26" s="13" t="s">
        <v>101</v>
      </c>
      <c r="C26" s="13" t="s">
        <v>125</v>
      </c>
      <c r="D26" s="17" t="s">
        <v>117</v>
      </c>
      <c r="E26" s="12">
        <v>12</v>
      </c>
      <c r="F26" s="15">
        <f>'[3]Quadro de Preços 1'!$I$29</f>
        <v>2.73</v>
      </c>
      <c r="G26" s="16">
        <f t="shared" si="0"/>
        <v>32.76</v>
      </c>
    </row>
    <row r="27" spans="1:7" ht="72" x14ac:dyDescent="0.25">
      <c r="A27" s="13" t="s">
        <v>100</v>
      </c>
      <c r="B27" s="13" t="s">
        <v>101</v>
      </c>
      <c r="C27" s="13" t="s">
        <v>126</v>
      </c>
      <c r="D27" s="12" t="s">
        <v>96</v>
      </c>
      <c r="E27" s="12">
        <v>100</v>
      </c>
      <c r="F27" s="15">
        <f>'[3]Quadro de Preços 1'!$I$30</f>
        <v>0.17</v>
      </c>
      <c r="G27" s="16">
        <f t="shared" si="0"/>
        <v>17</v>
      </c>
    </row>
    <row r="28" spans="1:7" ht="72" x14ac:dyDescent="0.25">
      <c r="A28" s="13" t="s">
        <v>100</v>
      </c>
      <c r="B28" s="13" t="s">
        <v>101</v>
      </c>
      <c r="C28" s="13" t="s">
        <v>127</v>
      </c>
      <c r="D28" s="12" t="s">
        <v>128</v>
      </c>
      <c r="E28" s="12">
        <v>12</v>
      </c>
      <c r="F28" s="15">
        <f>'[3]Quadro de Preços 1'!I34</f>
        <v>49.15</v>
      </c>
      <c r="G28" s="16">
        <f t="shared" si="0"/>
        <v>589.79999999999995</v>
      </c>
    </row>
    <row r="29" spans="1:7" ht="108" x14ac:dyDescent="0.25">
      <c r="A29" s="13" t="s">
        <v>100</v>
      </c>
      <c r="B29" s="13" t="s">
        <v>101</v>
      </c>
      <c r="C29" s="13" t="s">
        <v>129</v>
      </c>
      <c r="D29" s="12" t="s">
        <v>96</v>
      </c>
      <c r="E29" s="12">
        <v>12</v>
      </c>
      <c r="F29" s="15">
        <f>'[3]Quadro de Preços 1'!$I$33</f>
        <v>1.4</v>
      </c>
      <c r="G29" s="16">
        <f t="shared" si="0"/>
        <v>16.799999999999997</v>
      </c>
    </row>
    <row r="30" spans="1:7" ht="144" x14ac:dyDescent="0.25">
      <c r="A30" s="13" t="s">
        <v>100</v>
      </c>
      <c r="B30" s="13" t="s">
        <v>101</v>
      </c>
      <c r="C30" s="13" t="s">
        <v>130</v>
      </c>
      <c r="D30" s="12" t="s">
        <v>96</v>
      </c>
      <c r="E30" s="12">
        <v>12</v>
      </c>
      <c r="F30" s="15">
        <f>'[3]Quadro de Preços 1'!$I$36</f>
        <v>3.84</v>
      </c>
      <c r="G30" s="16">
        <f t="shared" si="0"/>
        <v>46.08</v>
      </c>
    </row>
    <row r="31" spans="1:7" ht="72" x14ac:dyDescent="0.25">
      <c r="A31" s="13" t="s">
        <v>100</v>
      </c>
      <c r="B31" s="13" t="s">
        <v>101</v>
      </c>
      <c r="C31" s="13" t="s">
        <v>131</v>
      </c>
      <c r="D31" s="12" t="s">
        <v>96</v>
      </c>
      <c r="E31" s="12">
        <v>2</v>
      </c>
      <c r="F31" s="15">
        <f>'[3]Quadro de Preços 1'!$I$35</f>
        <v>26.78</v>
      </c>
      <c r="G31" s="16">
        <f t="shared" si="0"/>
        <v>53.56</v>
      </c>
    </row>
    <row r="32" spans="1:7" ht="144" x14ac:dyDescent="0.25">
      <c r="A32" s="13" t="s">
        <v>100</v>
      </c>
      <c r="B32" s="13" t="s">
        <v>101</v>
      </c>
      <c r="C32" s="13" t="s">
        <v>132</v>
      </c>
      <c r="D32" s="12" t="s">
        <v>96</v>
      </c>
      <c r="E32" s="12">
        <v>24</v>
      </c>
      <c r="F32" s="15">
        <f>'[3]Quadro de Preços 1'!$I$31</f>
        <v>14.52</v>
      </c>
      <c r="G32" s="16">
        <f t="shared" si="0"/>
        <v>348.48</v>
      </c>
    </row>
    <row r="33" spans="1:8" ht="144" x14ac:dyDescent="0.25">
      <c r="A33" s="13" t="s">
        <v>100</v>
      </c>
      <c r="B33" s="13" t="s">
        <v>101</v>
      </c>
      <c r="C33" s="13" t="s">
        <v>133</v>
      </c>
      <c r="D33" s="12" t="s">
        <v>96</v>
      </c>
      <c r="E33" s="12">
        <v>24</v>
      </c>
      <c r="F33" s="15">
        <f>'[3]Quadro de Preços 1'!$I$38</f>
        <v>6.3</v>
      </c>
      <c r="G33" s="16">
        <f t="shared" si="0"/>
        <v>151.19999999999999</v>
      </c>
    </row>
    <row r="34" spans="1:8" ht="162" x14ac:dyDescent="0.25">
      <c r="A34" s="13" t="s">
        <v>100</v>
      </c>
      <c r="B34" s="13" t="s">
        <v>101</v>
      </c>
      <c r="C34" s="13" t="s">
        <v>134</v>
      </c>
      <c r="D34" s="12" t="s">
        <v>96</v>
      </c>
      <c r="E34" s="12">
        <v>5</v>
      </c>
      <c r="F34" s="15">
        <f>'[3]Quadro de Preços 1'!$I$40</f>
        <v>6.36</v>
      </c>
      <c r="G34" s="16">
        <f t="shared" si="0"/>
        <v>31.8</v>
      </c>
    </row>
    <row r="35" spans="1:8" x14ac:dyDescent="0.25">
      <c r="A35" s="19" t="s">
        <v>135</v>
      </c>
      <c r="B35" s="20"/>
      <c r="C35" s="20"/>
      <c r="D35" s="20"/>
      <c r="E35" s="20"/>
      <c r="F35" s="20"/>
      <c r="G35" s="21"/>
    </row>
    <row r="37" spans="1:8" ht="18" x14ac:dyDescent="0.25">
      <c r="A37" s="22"/>
      <c r="H37" s="23">
        <f>SUM(G5:G34)</f>
        <v>4686.5300000000007</v>
      </c>
    </row>
  </sheetData>
  <mergeCells count="1">
    <mergeCell ref="A35:G35"/>
  </mergeCells>
  <conditionalFormatting sqref="C5:C6">
    <cfRule type="cellIs" dxfId="8" priority="3" operator="equal">
      <formula>MIN($B$24:$W$24)</formula>
    </cfRule>
    <cfRule type="cellIs" dxfId="7" priority="4" operator="equal">
      <formula>MIN($B$23:$W$23)</formula>
    </cfRule>
  </conditionalFormatting>
  <conditionalFormatting sqref="C8:C9">
    <cfRule type="cellIs" dxfId="6" priority="5" operator="equal">
      <formula>MIN($B$16:$S$16)</formula>
    </cfRule>
  </conditionalFormatting>
  <conditionalFormatting sqref="C8:C34">
    <cfRule type="cellIs" dxfId="5" priority="6" operator="equal">
      <formula>MIN($B$17:$S$17)</formula>
    </cfRule>
  </conditionalFormatting>
  <conditionalFormatting sqref="C9">
    <cfRule type="cellIs" dxfId="4" priority="1" operator="equal">
      <formula>MIN(#REF!)</formula>
    </cfRule>
  </conditionalFormatting>
  <conditionalFormatting sqref="C10 C23">
    <cfRule type="cellIs" dxfId="3" priority="2" operator="equal">
      <formula>MIN(#REF!)</formula>
    </cfRule>
  </conditionalFormatting>
  <conditionalFormatting sqref="C10:C34">
    <cfRule type="cellIs" dxfId="2" priority="7" operator="equal">
      <formula>MIN($B$18:$S$18)</formula>
    </cfRule>
  </conditionalFormatting>
  <conditionalFormatting sqref="D5:D7 D34">
    <cfRule type="cellIs" dxfId="1" priority="8" operator="equal">
      <formula>MIN($F$20:$W$20)</formula>
    </cfRule>
    <cfRule type="cellIs" dxfId="0" priority="9" operator="equal">
      <formula>MIN($F$19:$W$19)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Container</vt:lpstr>
      <vt:lpstr>Frete</vt:lpstr>
      <vt:lpstr>Materias Gráficos</vt:lpstr>
      <vt:lpstr>Mesas e Cadeiras</vt:lpstr>
      <vt:lpstr>RH</vt:lpstr>
      <vt:lpstr>Consumo e Limpeza_II</vt:lpstr>
      <vt:lpstr>Consumo e Limpeza_IV</vt:lpstr>
      <vt:lpstr>Consumo e Limpeza_I_III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Coloneze</dc:creator>
  <cp:lastModifiedBy>Yuri Ferreira Coloneze</cp:lastModifiedBy>
  <dcterms:created xsi:type="dcterms:W3CDTF">2024-06-18T17:18:58Z</dcterms:created>
  <dcterms:modified xsi:type="dcterms:W3CDTF">2025-07-02T18:47:28Z</dcterms:modified>
</cp:coreProperties>
</file>