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 activeTab="1"/>
  </bookViews>
  <sheets>
    <sheet name="Municipios" sheetId="1" r:id="rId1"/>
    <sheet name="Culturas" sheetId="2" r:id="rId2"/>
    <sheet name="Plan1" sheetId="3" r:id="rId3"/>
  </sheets>
  <definedNames>
    <definedName name="_xlnm._FilterDatabase" localSheetId="1" hidden="1">Culturas!$B$5:$H$1292</definedName>
    <definedName name="_xlnm._FilterDatabase" localSheetId="0" hidden="1">Municipios!$B$5:$H$5</definedName>
  </definedNames>
  <calcPr calcId="145621"/>
</workbook>
</file>

<file path=xl/calcChain.xml><?xml version="1.0" encoding="utf-8"?>
<calcChain xmlns="http://schemas.openxmlformats.org/spreadsheetml/2006/main">
  <c r="D1290" i="1" l="1"/>
  <c r="E1184" i="1" l="1"/>
  <c r="D1168" i="1"/>
  <c r="H1037" i="1"/>
  <c r="E1037" i="1"/>
  <c r="D1037" i="1"/>
  <c r="D1021" i="1"/>
  <c r="D708" i="1"/>
  <c r="D1253" i="2" l="1"/>
  <c r="D256" i="2"/>
  <c r="D1305" i="2"/>
  <c r="D1241" i="2"/>
  <c r="D1229" i="2"/>
  <c r="D1217" i="2"/>
  <c r="D561" i="2"/>
  <c r="C561" i="2"/>
  <c r="D200" i="2"/>
  <c r="D165" i="2"/>
  <c r="D152" i="2"/>
  <c r="D85" i="2"/>
  <c r="D81" i="2"/>
  <c r="D36" i="2"/>
  <c r="D29" i="2"/>
  <c r="D25" i="2"/>
  <c r="D16" i="2"/>
  <c r="D1496" i="1"/>
  <c r="E1305" i="2"/>
  <c r="H1305" i="2"/>
  <c r="C1496" i="1" l="1"/>
  <c r="C1307" i="1"/>
  <c r="F8" i="1"/>
  <c r="H1672" i="2"/>
  <c r="E1672" i="2"/>
  <c r="D1672" i="2"/>
  <c r="G1672" i="2" s="1"/>
  <c r="C1672" i="2"/>
  <c r="H1581" i="2"/>
  <c r="E1581" i="2"/>
  <c r="D1581" i="2"/>
  <c r="C1581" i="2"/>
  <c r="H1490" i="2"/>
  <c r="E1490" i="2"/>
  <c r="D1490" i="2"/>
  <c r="C1490" i="2"/>
  <c r="H1399" i="2"/>
  <c r="E1399" i="2"/>
  <c r="D1399" i="2"/>
  <c r="C1399" i="2"/>
  <c r="C1305" i="2"/>
  <c r="H1288" i="2"/>
  <c r="E1288" i="2"/>
  <c r="D1288" i="2"/>
  <c r="D1289" i="2" s="1"/>
  <c r="C1288" i="2"/>
  <c r="G1287" i="2"/>
  <c r="F1287" i="2"/>
  <c r="H1285" i="2"/>
  <c r="E1285" i="2"/>
  <c r="D1285" i="2"/>
  <c r="C1285" i="2"/>
  <c r="G1284" i="2"/>
  <c r="F1284" i="2"/>
  <c r="G1283" i="2"/>
  <c r="F1283" i="2"/>
  <c r="G1282" i="2"/>
  <c r="F1282" i="2"/>
  <c r="G1281" i="2"/>
  <c r="F1281" i="2"/>
  <c r="G1280" i="2"/>
  <c r="F1280" i="2"/>
  <c r="G1279" i="2"/>
  <c r="F1279" i="2"/>
  <c r="G1278" i="2"/>
  <c r="F1278" i="2"/>
  <c r="G1277" i="2"/>
  <c r="F1277" i="2"/>
  <c r="G1276" i="2"/>
  <c r="F1276" i="2"/>
  <c r="G1275" i="2"/>
  <c r="F1275" i="2"/>
  <c r="H1273" i="2"/>
  <c r="E1273" i="2"/>
  <c r="D1273" i="2"/>
  <c r="C1273" i="2"/>
  <c r="G1272" i="2"/>
  <c r="F1272" i="2"/>
  <c r="G1271" i="2"/>
  <c r="F1271" i="2"/>
  <c r="G1270" i="2"/>
  <c r="F1270" i="2"/>
  <c r="G1269" i="2"/>
  <c r="F1269" i="2"/>
  <c r="G1268" i="2"/>
  <c r="F1268" i="2"/>
  <c r="G1267" i="2"/>
  <c r="F1267" i="2"/>
  <c r="G1266" i="2"/>
  <c r="F1266" i="2"/>
  <c r="G1265" i="2"/>
  <c r="F1265" i="2"/>
  <c r="G1264" i="2"/>
  <c r="F1264" i="2"/>
  <c r="G1263" i="2"/>
  <c r="F1263" i="2"/>
  <c r="G1262" i="2"/>
  <c r="F1262" i="2"/>
  <c r="G1261" i="2"/>
  <c r="F1261" i="2"/>
  <c r="G1260" i="2"/>
  <c r="F1260" i="2"/>
  <c r="G1259" i="2"/>
  <c r="F1259" i="2"/>
  <c r="G1258" i="2"/>
  <c r="F1258" i="2"/>
  <c r="G1257" i="2"/>
  <c r="F1257" i="2"/>
  <c r="G1256" i="2"/>
  <c r="F1256" i="2"/>
  <c r="G1255" i="2"/>
  <c r="F1255" i="2"/>
  <c r="H1253" i="2"/>
  <c r="E1253" i="2"/>
  <c r="C1253" i="2"/>
  <c r="G1252" i="2"/>
  <c r="F1252" i="2"/>
  <c r="G1251" i="2"/>
  <c r="F1251" i="2"/>
  <c r="G1250" i="2"/>
  <c r="F1250" i="2"/>
  <c r="G1249" i="2"/>
  <c r="F1249" i="2"/>
  <c r="G1248" i="2"/>
  <c r="F1248" i="2"/>
  <c r="G1247" i="2"/>
  <c r="F1247" i="2"/>
  <c r="G1246" i="2"/>
  <c r="F1246" i="2"/>
  <c r="H1244" i="2"/>
  <c r="E1244" i="2"/>
  <c r="D1244" i="2"/>
  <c r="C1244" i="2"/>
  <c r="G1243" i="2"/>
  <c r="F1243" i="2"/>
  <c r="H1241" i="2"/>
  <c r="E1241" i="2"/>
  <c r="C1241" i="2"/>
  <c r="G1240" i="2"/>
  <c r="F1240" i="2"/>
  <c r="G1239" i="2"/>
  <c r="F1239" i="2"/>
  <c r="G1238" i="2"/>
  <c r="F1238" i="2"/>
  <c r="G1237" i="2"/>
  <c r="F1237" i="2"/>
  <c r="G1236" i="2"/>
  <c r="F1236" i="2"/>
  <c r="G1235" i="2"/>
  <c r="F1235" i="2"/>
  <c r="G1234" i="2"/>
  <c r="F1234" i="2"/>
  <c r="G1233" i="2"/>
  <c r="F1233" i="2"/>
  <c r="G1232" i="2"/>
  <c r="F1232" i="2"/>
  <c r="G1231" i="2"/>
  <c r="F1231" i="2"/>
  <c r="H1229" i="2"/>
  <c r="E1229" i="2"/>
  <c r="C1229" i="2"/>
  <c r="G1228" i="2"/>
  <c r="F1228" i="2"/>
  <c r="G1227" i="2"/>
  <c r="F1227" i="2"/>
  <c r="G1226" i="2"/>
  <c r="F1226" i="2"/>
  <c r="G1225" i="2"/>
  <c r="F1225" i="2"/>
  <c r="G1224" i="2"/>
  <c r="F1224" i="2"/>
  <c r="G1223" i="2"/>
  <c r="F1223" i="2"/>
  <c r="G1222" i="2"/>
  <c r="F1222" i="2"/>
  <c r="G1221" i="2"/>
  <c r="F1221" i="2"/>
  <c r="G1220" i="2"/>
  <c r="F1220" i="2"/>
  <c r="G1219" i="2"/>
  <c r="F1219" i="2"/>
  <c r="H1217" i="2"/>
  <c r="E1217" i="2"/>
  <c r="C1217" i="2"/>
  <c r="G1216" i="2"/>
  <c r="F1216" i="2"/>
  <c r="G1215" i="2"/>
  <c r="F1215" i="2"/>
  <c r="G1214" i="2"/>
  <c r="F1214" i="2"/>
  <c r="G1213" i="2"/>
  <c r="F1213" i="2"/>
  <c r="G1212" i="2"/>
  <c r="F1212" i="2"/>
  <c r="G1211" i="2"/>
  <c r="F1211" i="2"/>
  <c r="G1210" i="2"/>
  <c r="F1210" i="2"/>
  <c r="G1209" i="2"/>
  <c r="F1209" i="2"/>
  <c r="G1208" i="2"/>
  <c r="F1208" i="2"/>
  <c r="G1207" i="2"/>
  <c r="F1207" i="2"/>
  <c r="G1206" i="2"/>
  <c r="F1206" i="2"/>
  <c r="G1205" i="2"/>
  <c r="F1205" i="2"/>
  <c r="G1204" i="2"/>
  <c r="F1204" i="2"/>
  <c r="G1203" i="2"/>
  <c r="F1203" i="2"/>
  <c r="H1201" i="2"/>
  <c r="E1201" i="2"/>
  <c r="D1201" i="2"/>
  <c r="C1201" i="2"/>
  <c r="G1200" i="2"/>
  <c r="F1200" i="2"/>
  <c r="G1199" i="2"/>
  <c r="F1199" i="2"/>
  <c r="G1198" i="2"/>
  <c r="F1198" i="2"/>
  <c r="H1194" i="2"/>
  <c r="E1194" i="2"/>
  <c r="D1194" i="2"/>
  <c r="C1194" i="2"/>
  <c r="G1193" i="2"/>
  <c r="F1193" i="2"/>
  <c r="G1192" i="2"/>
  <c r="F1192" i="2"/>
  <c r="G1191" i="2"/>
  <c r="F1191" i="2"/>
  <c r="G1190" i="2"/>
  <c r="F1190" i="2"/>
  <c r="G1189" i="2"/>
  <c r="F1189" i="2"/>
  <c r="G1188" i="2"/>
  <c r="F1188" i="2"/>
  <c r="G1187" i="2"/>
  <c r="F1187" i="2"/>
  <c r="G1186" i="2"/>
  <c r="F1186" i="2"/>
  <c r="G1185" i="2"/>
  <c r="F1185" i="2"/>
  <c r="G1184" i="2"/>
  <c r="F1184" i="2"/>
  <c r="G1183" i="2"/>
  <c r="F1183" i="2"/>
  <c r="G1182" i="2"/>
  <c r="F1182" i="2"/>
  <c r="G1181" i="2"/>
  <c r="F1181" i="2"/>
  <c r="G1180" i="2"/>
  <c r="F1180" i="2"/>
  <c r="G1179" i="2"/>
  <c r="F1179" i="2"/>
  <c r="G1178" i="2"/>
  <c r="F1178" i="2"/>
  <c r="H1176" i="2"/>
  <c r="E1176" i="2"/>
  <c r="D1176" i="2"/>
  <c r="C1176" i="2"/>
  <c r="G1175" i="2"/>
  <c r="F1175" i="2"/>
  <c r="G1174" i="2"/>
  <c r="F1174" i="2"/>
  <c r="G1173" i="2"/>
  <c r="F1173" i="2"/>
  <c r="G1172" i="2"/>
  <c r="F1172" i="2"/>
  <c r="G1171" i="2"/>
  <c r="F1171" i="2"/>
  <c r="H1169" i="2"/>
  <c r="E1169" i="2"/>
  <c r="D1169" i="2"/>
  <c r="C1169" i="2"/>
  <c r="G1168" i="2"/>
  <c r="F1168" i="2"/>
  <c r="H1166" i="2"/>
  <c r="E1166" i="2"/>
  <c r="D1166" i="2"/>
  <c r="C1166" i="2"/>
  <c r="G1165" i="2"/>
  <c r="F1165" i="2"/>
  <c r="G1164" i="2"/>
  <c r="F1164" i="2"/>
  <c r="G1163" i="2"/>
  <c r="F1163" i="2"/>
  <c r="G1162" i="2"/>
  <c r="F1162" i="2"/>
  <c r="G1161" i="2"/>
  <c r="F1161" i="2"/>
  <c r="G1160" i="2"/>
  <c r="F1160" i="2"/>
  <c r="H1158" i="2"/>
  <c r="E1158" i="2"/>
  <c r="D1158" i="2"/>
  <c r="C1158" i="2"/>
  <c r="G1157" i="2"/>
  <c r="F1157" i="2"/>
  <c r="G1156" i="2"/>
  <c r="F1156" i="2"/>
  <c r="G1155" i="2"/>
  <c r="F1155" i="2"/>
  <c r="G1154" i="2"/>
  <c r="F1154" i="2"/>
  <c r="G1153" i="2"/>
  <c r="F1153" i="2"/>
  <c r="G1152" i="2"/>
  <c r="F1152" i="2"/>
  <c r="G1151" i="2"/>
  <c r="F1151" i="2"/>
  <c r="G1150" i="2"/>
  <c r="F1150" i="2"/>
  <c r="G1149" i="2"/>
  <c r="F1149" i="2"/>
  <c r="G1148" i="2"/>
  <c r="F1148" i="2"/>
  <c r="G1147" i="2"/>
  <c r="F1147" i="2"/>
  <c r="G1146" i="2"/>
  <c r="F1146" i="2"/>
  <c r="G1145" i="2"/>
  <c r="F1145" i="2"/>
  <c r="G1144" i="2"/>
  <c r="F1144" i="2"/>
  <c r="G1143" i="2"/>
  <c r="F1143" i="2"/>
  <c r="G1142" i="2"/>
  <c r="F1142" i="2"/>
  <c r="G1141" i="2"/>
  <c r="F1141" i="2"/>
  <c r="G1140" i="2"/>
  <c r="F1140" i="2"/>
  <c r="G1139" i="2"/>
  <c r="F1139" i="2"/>
  <c r="H1137" i="2"/>
  <c r="E1137" i="2"/>
  <c r="D1137" i="2"/>
  <c r="C1137" i="2"/>
  <c r="G1136" i="2"/>
  <c r="F1136" i="2"/>
  <c r="H1134" i="2"/>
  <c r="E1134" i="2"/>
  <c r="D1134" i="2"/>
  <c r="C1134" i="2"/>
  <c r="G1133" i="2"/>
  <c r="F1133" i="2"/>
  <c r="G1132" i="2"/>
  <c r="F1132" i="2"/>
  <c r="G1131" i="2"/>
  <c r="F1131" i="2"/>
  <c r="G1130" i="2"/>
  <c r="F1130" i="2"/>
  <c r="G1129" i="2"/>
  <c r="F1129" i="2"/>
  <c r="G1128" i="2"/>
  <c r="F1128" i="2"/>
  <c r="G1127" i="2"/>
  <c r="F1127" i="2"/>
  <c r="G1126" i="2"/>
  <c r="F1126" i="2"/>
  <c r="G1125" i="2"/>
  <c r="F1125" i="2"/>
  <c r="G1124" i="2"/>
  <c r="F1124" i="2"/>
  <c r="G1123" i="2"/>
  <c r="F1123" i="2"/>
  <c r="G1122" i="2"/>
  <c r="F1122" i="2"/>
  <c r="G1121" i="2"/>
  <c r="F1121" i="2"/>
  <c r="G1120" i="2"/>
  <c r="F1120" i="2"/>
  <c r="G1119" i="2"/>
  <c r="F1119" i="2"/>
  <c r="G1118" i="2"/>
  <c r="F1118" i="2"/>
  <c r="G1117" i="2"/>
  <c r="F1117" i="2"/>
  <c r="G1116" i="2"/>
  <c r="F1116" i="2"/>
  <c r="G1115" i="2"/>
  <c r="F1115" i="2"/>
  <c r="G1114" i="2"/>
  <c r="F1114" i="2"/>
  <c r="G1113" i="2"/>
  <c r="F1113" i="2"/>
  <c r="G1112" i="2"/>
  <c r="F1112" i="2"/>
  <c r="G1111" i="2"/>
  <c r="F1111" i="2"/>
  <c r="G1110" i="2"/>
  <c r="F1110" i="2"/>
  <c r="G1109" i="2"/>
  <c r="F1109" i="2"/>
  <c r="G1108" i="2"/>
  <c r="F1108" i="2"/>
  <c r="G1107" i="2"/>
  <c r="F1107" i="2"/>
  <c r="G1106" i="2"/>
  <c r="F1106" i="2"/>
  <c r="G1105" i="2"/>
  <c r="F1105" i="2"/>
  <c r="G1104" i="2"/>
  <c r="F1104" i="2"/>
  <c r="G1103" i="2"/>
  <c r="F1103" i="2"/>
  <c r="G1102" i="2"/>
  <c r="F1102" i="2"/>
  <c r="G1101" i="2"/>
  <c r="F1101" i="2"/>
  <c r="G1100" i="2"/>
  <c r="F1100" i="2"/>
  <c r="G1099" i="2"/>
  <c r="F1099" i="2"/>
  <c r="G1098" i="2"/>
  <c r="F1098" i="2"/>
  <c r="G1097" i="2"/>
  <c r="F1097" i="2"/>
  <c r="G1096" i="2"/>
  <c r="F1096" i="2"/>
  <c r="G1095" i="2"/>
  <c r="F1095" i="2"/>
  <c r="G1094" i="2"/>
  <c r="F1094" i="2"/>
  <c r="G1093" i="2"/>
  <c r="F1093" i="2"/>
  <c r="G1092" i="2"/>
  <c r="F1092" i="2"/>
  <c r="G1091" i="2"/>
  <c r="F1091" i="2"/>
  <c r="G1090" i="2"/>
  <c r="F1090" i="2"/>
  <c r="G1089" i="2"/>
  <c r="F1089" i="2"/>
  <c r="G1088" i="2"/>
  <c r="F1088" i="2"/>
  <c r="G1087" i="2"/>
  <c r="F1087" i="2"/>
  <c r="G1086" i="2"/>
  <c r="F1086" i="2"/>
  <c r="G1085" i="2"/>
  <c r="F1085" i="2"/>
  <c r="G1084" i="2"/>
  <c r="F1084" i="2"/>
  <c r="G1083" i="2"/>
  <c r="F1083" i="2"/>
  <c r="G1082" i="2"/>
  <c r="F1082" i="2"/>
  <c r="G1081" i="2"/>
  <c r="F1081" i="2"/>
  <c r="G1080" i="2"/>
  <c r="F1080" i="2"/>
  <c r="G1079" i="2"/>
  <c r="F1079" i="2"/>
  <c r="G1078" i="2"/>
  <c r="F1078" i="2"/>
  <c r="G1077" i="2"/>
  <c r="F1077" i="2"/>
  <c r="G1076" i="2"/>
  <c r="F1076" i="2"/>
  <c r="G1075" i="2"/>
  <c r="F1075" i="2"/>
  <c r="G1074" i="2"/>
  <c r="F1074" i="2"/>
  <c r="G1073" i="2"/>
  <c r="F1073" i="2"/>
  <c r="G1072" i="2"/>
  <c r="F1072" i="2"/>
  <c r="G1071" i="2"/>
  <c r="F1071" i="2"/>
  <c r="G1070" i="2"/>
  <c r="F1070" i="2"/>
  <c r="G1069" i="2"/>
  <c r="F1069" i="2"/>
  <c r="G1068" i="2"/>
  <c r="F1068" i="2"/>
  <c r="G1067" i="2"/>
  <c r="F1067" i="2"/>
  <c r="G1066" i="2"/>
  <c r="F1066" i="2"/>
  <c r="H1062" i="2"/>
  <c r="E1062" i="2"/>
  <c r="D1062" i="2"/>
  <c r="C1062" i="2"/>
  <c r="G1061" i="2"/>
  <c r="F1061" i="2"/>
  <c r="H1059" i="2"/>
  <c r="E1059" i="2"/>
  <c r="D1059" i="2"/>
  <c r="C1059" i="2"/>
  <c r="G1058" i="2"/>
  <c r="F1058" i="2"/>
  <c r="G1057" i="2"/>
  <c r="F1057" i="2"/>
  <c r="G1056" i="2"/>
  <c r="F1056" i="2"/>
  <c r="G1055" i="2"/>
  <c r="F1055" i="2"/>
  <c r="G1054" i="2"/>
  <c r="F1054" i="2"/>
  <c r="G1053" i="2"/>
  <c r="F1053" i="2"/>
  <c r="G1052" i="2"/>
  <c r="F1052" i="2"/>
  <c r="G1051" i="2"/>
  <c r="F1051" i="2"/>
  <c r="G1050" i="2"/>
  <c r="F1050" i="2"/>
  <c r="G1049" i="2"/>
  <c r="F1049" i="2"/>
  <c r="G1048" i="2"/>
  <c r="F1048" i="2"/>
  <c r="G1047" i="2"/>
  <c r="F1047" i="2"/>
  <c r="G1046" i="2"/>
  <c r="F1046" i="2"/>
  <c r="G1045" i="2"/>
  <c r="F1045" i="2"/>
  <c r="G1044" i="2"/>
  <c r="F1044" i="2"/>
  <c r="G1043" i="2"/>
  <c r="F1043" i="2"/>
  <c r="G1042" i="2"/>
  <c r="F1042" i="2"/>
  <c r="H1040" i="2"/>
  <c r="E1040" i="2"/>
  <c r="D1040" i="2"/>
  <c r="C1040" i="2"/>
  <c r="G1039" i="2"/>
  <c r="F1039" i="2"/>
  <c r="G1038" i="2"/>
  <c r="F1038" i="2"/>
  <c r="G1037" i="2"/>
  <c r="F1037" i="2"/>
  <c r="G1036" i="2"/>
  <c r="F1036" i="2"/>
  <c r="G1035" i="2"/>
  <c r="F1035" i="2"/>
  <c r="H1033" i="2"/>
  <c r="E1033" i="2"/>
  <c r="D1033" i="2"/>
  <c r="C1033" i="2"/>
  <c r="G1032" i="2"/>
  <c r="F1032" i="2"/>
  <c r="G1031" i="2"/>
  <c r="F1031" i="2"/>
  <c r="G1030" i="2"/>
  <c r="F1030" i="2"/>
  <c r="H1028" i="2"/>
  <c r="E1028" i="2"/>
  <c r="D1028" i="2"/>
  <c r="C1028" i="2"/>
  <c r="G1027" i="2"/>
  <c r="F1027" i="2"/>
  <c r="G1026" i="2"/>
  <c r="F1026" i="2"/>
  <c r="G1025" i="2"/>
  <c r="F1025" i="2"/>
  <c r="G1024" i="2"/>
  <c r="F1024" i="2"/>
  <c r="G1023" i="2"/>
  <c r="F1023" i="2"/>
  <c r="G1022" i="2"/>
  <c r="F1022" i="2"/>
  <c r="G1021" i="2"/>
  <c r="F1021" i="2"/>
  <c r="G1020" i="2"/>
  <c r="F1020" i="2"/>
  <c r="G1019" i="2"/>
  <c r="F1019" i="2"/>
  <c r="G1018" i="2"/>
  <c r="F1018" i="2"/>
  <c r="G1017" i="2"/>
  <c r="F1017" i="2"/>
  <c r="G1016" i="2"/>
  <c r="F1016" i="2"/>
  <c r="G1015" i="2"/>
  <c r="F1015" i="2"/>
  <c r="G1014" i="2"/>
  <c r="F1014" i="2"/>
  <c r="G1013" i="2"/>
  <c r="F1013" i="2"/>
  <c r="G1012" i="2"/>
  <c r="F1012" i="2"/>
  <c r="G1011" i="2"/>
  <c r="F1011" i="2"/>
  <c r="G1010" i="2"/>
  <c r="F1010" i="2"/>
  <c r="G1009" i="2"/>
  <c r="F1009" i="2"/>
  <c r="G1008" i="2"/>
  <c r="F1008" i="2"/>
  <c r="G1007" i="2"/>
  <c r="F1007" i="2"/>
  <c r="G1006" i="2"/>
  <c r="F1006" i="2"/>
  <c r="G1005" i="2"/>
  <c r="F1005" i="2"/>
  <c r="G1004" i="2"/>
  <c r="F1004" i="2"/>
  <c r="G1003" i="2"/>
  <c r="F1003" i="2"/>
  <c r="G1002" i="2"/>
  <c r="F1002" i="2"/>
  <c r="G1001" i="2"/>
  <c r="F1001" i="2"/>
  <c r="G1000" i="2"/>
  <c r="F1000" i="2"/>
  <c r="G999" i="2"/>
  <c r="F999" i="2"/>
  <c r="G998" i="2"/>
  <c r="F998" i="2"/>
  <c r="G997" i="2"/>
  <c r="F997" i="2"/>
  <c r="G996" i="2"/>
  <c r="F996" i="2"/>
  <c r="G995" i="2"/>
  <c r="F995" i="2"/>
  <c r="H993" i="2"/>
  <c r="E993" i="2"/>
  <c r="D993" i="2"/>
  <c r="C993" i="2"/>
  <c r="G992" i="2"/>
  <c r="F992" i="2"/>
  <c r="G991" i="2"/>
  <c r="F991" i="2"/>
  <c r="G990" i="2"/>
  <c r="F990" i="2"/>
  <c r="G989" i="2"/>
  <c r="F989" i="2"/>
  <c r="G988" i="2"/>
  <c r="F988" i="2"/>
  <c r="G987" i="2"/>
  <c r="F987" i="2"/>
  <c r="G986" i="2"/>
  <c r="F986" i="2"/>
  <c r="G985" i="2"/>
  <c r="F985" i="2"/>
  <c r="G984" i="2"/>
  <c r="F984" i="2"/>
  <c r="G983" i="2"/>
  <c r="F983" i="2"/>
  <c r="G982" i="2"/>
  <c r="F982" i="2"/>
  <c r="G981" i="2"/>
  <c r="F981" i="2"/>
  <c r="G980" i="2"/>
  <c r="F980" i="2"/>
  <c r="G979" i="2"/>
  <c r="F979" i="2"/>
  <c r="G978" i="2"/>
  <c r="F978" i="2"/>
  <c r="G977" i="2"/>
  <c r="F977" i="2"/>
  <c r="G976" i="2"/>
  <c r="F976" i="2"/>
  <c r="G975" i="2"/>
  <c r="F975" i="2"/>
  <c r="G974" i="2"/>
  <c r="F974" i="2"/>
  <c r="G973" i="2"/>
  <c r="F973" i="2"/>
  <c r="G972" i="2"/>
  <c r="F972" i="2"/>
  <c r="G971" i="2"/>
  <c r="F971" i="2"/>
  <c r="G970" i="2"/>
  <c r="F970" i="2"/>
  <c r="G969" i="2"/>
  <c r="F969" i="2"/>
  <c r="G968" i="2"/>
  <c r="F968" i="2"/>
  <c r="G967" i="2"/>
  <c r="F967" i="2"/>
  <c r="G966" i="2"/>
  <c r="F966" i="2"/>
  <c r="G965" i="2"/>
  <c r="F965" i="2"/>
  <c r="G964" i="2"/>
  <c r="F964" i="2"/>
  <c r="G963" i="2"/>
  <c r="F963" i="2"/>
  <c r="G962" i="2"/>
  <c r="F962" i="2"/>
  <c r="G961" i="2"/>
  <c r="F961" i="2"/>
  <c r="G960" i="2"/>
  <c r="F960" i="2"/>
  <c r="G959" i="2"/>
  <c r="F959" i="2"/>
  <c r="G958" i="2"/>
  <c r="F958" i="2"/>
  <c r="G957" i="2"/>
  <c r="F957" i="2"/>
  <c r="G956" i="2"/>
  <c r="F956" i="2"/>
  <c r="G955" i="2"/>
  <c r="F955" i="2"/>
  <c r="G954" i="2"/>
  <c r="F954" i="2"/>
  <c r="G953" i="2"/>
  <c r="F953" i="2"/>
  <c r="G952" i="2"/>
  <c r="F952" i="2"/>
  <c r="G951" i="2"/>
  <c r="F951" i="2"/>
  <c r="G950" i="2"/>
  <c r="F950" i="2"/>
  <c r="G949" i="2"/>
  <c r="F949" i="2"/>
  <c r="G948" i="2"/>
  <c r="F948" i="2"/>
  <c r="G947" i="2"/>
  <c r="F947" i="2"/>
  <c r="G946" i="2"/>
  <c r="F946" i="2"/>
  <c r="G945" i="2"/>
  <c r="F945" i="2"/>
  <c r="G944" i="2"/>
  <c r="F944" i="2"/>
  <c r="G943" i="2"/>
  <c r="F943" i="2"/>
  <c r="H941" i="2"/>
  <c r="E941" i="2"/>
  <c r="D941" i="2"/>
  <c r="C941" i="2"/>
  <c r="G940" i="2"/>
  <c r="F940" i="2"/>
  <c r="G939" i="2"/>
  <c r="F939" i="2"/>
  <c r="G938" i="2"/>
  <c r="F938" i="2"/>
  <c r="G937" i="2"/>
  <c r="F937" i="2"/>
  <c r="G936" i="2"/>
  <c r="F936" i="2"/>
  <c r="G935" i="2"/>
  <c r="F935" i="2"/>
  <c r="H933" i="2"/>
  <c r="E933" i="2"/>
  <c r="D933" i="2"/>
  <c r="C933" i="2"/>
  <c r="G932" i="2"/>
  <c r="F932" i="2"/>
  <c r="G931" i="2"/>
  <c r="F931" i="2"/>
  <c r="G930" i="2"/>
  <c r="F930" i="2"/>
  <c r="G929" i="2"/>
  <c r="F929" i="2"/>
  <c r="G928" i="2"/>
  <c r="F928" i="2"/>
  <c r="G927" i="2"/>
  <c r="F927" i="2"/>
  <c r="G926" i="2"/>
  <c r="F926" i="2"/>
  <c r="G925" i="2"/>
  <c r="F925" i="2"/>
  <c r="G924" i="2"/>
  <c r="F924" i="2"/>
  <c r="G923" i="2"/>
  <c r="F923" i="2"/>
  <c r="G922" i="2"/>
  <c r="F922" i="2"/>
  <c r="G921" i="2"/>
  <c r="F921" i="2"/>
  <c r="G920" i="2"/>
  <c r="F920" i="2"/>
  <c r="G919" i="2"/>
  <c r="F919" i="2"/>
  <c r="G918" i="2"/>
  <c r="F918" i="2"/>
  <c r="G917" i="2"/>
  <c r="F917" i="2"/>
  <c r="G916" i="2"/>
  <c r="F916" i="2"/>
  <c r="G915" i="2"/>
  <c r="F915" i="2"/>
  <c r="G914" i="2"/>
  <c r="F914" i="2"/>
  <c r="G913" i="2"/>
  <c r="F913" i="2"/>
  <c r="G912" i="2"/>
  <c r="F912" i="2"/>
  <c r="G911" i="2"/>
  <c r="F911" i="2"/>
  <c r="G910" i="2"/>
  <c r="F910" i="2"/>
  <c r="G909" i="2"/>
  <c r="F909" i="2"/>
  <c r="G908" i="2"/>
  <c r="F908" i="2"/>
  <c r="G907" i="2"/>
  <c r="F907" i="2"/>
  <c r="G906" i="2"/>
  <c r="F906" i="2"/>
  <c r="G905" i="2"/>
  <c r="F905" i="2"/>
  <c r="G904" i="2"/>
  <c r="F904" i="2"/>
  <c r="G903" i="2"/>
  <c r="F903" i="2"/>
  <c r="G902" i="2"/>
  <c r="F902" i="2"/>
  <c r="G901" i="2"/>
  <c r="F901" i="2"/>
  <c r="H899" i="2"/>
  <c r="E899" i="2"/>
  <c r="D899" i="2"/>
  <c r="C899" i="2"/>
  <c r="G898" i="2"/>
  <c r="F898" i="2"/>
  <c r="H896" i="2"/>
  <c r="E896" i="2"/>
  <c r="D896" i="2"/>
  <c r="C896" i="2"/>
  <c r="G895" i="2"/>
  <c r="F895" i="2"/>
  <c r="G894" i="2"/>
  <c r="F894" i="2"/>
  <c r="G893" i="2"/>
  <c r="F893" i="2"/>
  <c r="G892" i="2"/>
  <c r="F892" i="2"/>
  <c r="H890" i="2"/>
  <c r="E890" i="2"/>
  <c r="D890" i="2"/>
  <c r="C890" i="2"/>
  <c r="G889" i="2"/>
  <c r="F889" i="2"/>
  <c r="G888" i="2"/>
  <c r="F888" i="2"/>
  <c r="G887" i="2"/>
  <c r="F887" i="2"/>
  <c r="G886" i="2"/>
  <c r="F886" i="2"/>
  <c r="G885" i="2"/>
  <c r="F885" i="2"/>
  <c r="G884" i="2"/>
  <c r="F884" i="2"/>
  <c r="G883" i="2"/>
  <c r="F883" i="2"/>
  <c r="G882" i="2"/>
  <c r="F882" i="2"/>
  <c r="G881" i="2"/>
  <c r="F881" i="2"/>
  <c r="G880" i="2"/>
  <c r="F880" i="2"/>
  <c r="G879" i="2"/>
  <c r="F879" i="2"/>
  <c r="G878" i="2"/>
  <c r="F878" i="2"/>
  <c r="G877" i="2"/>
  <c r="F877" i="2"/>
  <c r="G876" i="2"/>
  <c r="F876" i="2"/>
  <c r="G875" i="2"/>
  <c r="F875" i="2"/>
  <c r="G874" i="2"/>
  <c r="F874" i="2"/>
  <c r="G873" i="2"/>
  <c r="F873" i="2"/>
  <c r="G872" i="2"/>
  <c r="F872" i="2"/>
  <c r="G871" i="2"/>
  <c r="F871" i="2"/>
  <c r="H869" i="2"/>
  <c r="E869" i="2"/>
  <c r="D869" i="2"/>
  <c r="C869" i="2"/>
  <c r="G868" i="2"/>
  <c r="F868" i="2"/>
  <c r="G867" i="2"/>
  <c r="F867" i="2"/>
  <c r="G866" i="2"/>
  <c r="F866" i="2"/>
  <c r="G865" i="2"/>
  <c r="F865" i="2"/>
  <c r="G864" i="2"/>
  <c r="F864" i="2"/>
  <c r="H862" i="2"/>
  <c r="E862" i="2"/>
  <c r="D862" i="2"/>
  <c r="C862" i="2"/>
  <c r="G861" i="2"/>
  <c r="F861" i="2"/>
  <c r="G860" i="2"/>
  <c r="F860" i="2"/>
  <c r="G859" i="2"/>
  <c r="F859" i="2"/>
  <c r="G858" i="2"/>
  <c r="F858" i="2"/>
  <c r="G857" i="2"/>
  <c r="F857" i="2"/>
  <c r="G856" i="2"/>
  <c r="F856" i="2"/>
  <c r="G855" i="2"/>
  <c r="F855" i="2"/>
  <c r="G854" i="2"/>
  <c r="F854" i="2"/>
  <c r="G853" i="2"/>
  <c r="F853" i="2"/>
  <c r="G852" i="2"/>
  <c r="F852" i="2"/>
  <c r="G851" i="2"/>
  <c r="F851" i="2"/>
  <c r="G850" i="2"/>
  <c r="F850" i="2"/>
  <c r="G849" i="2"/>
  <c r="F849" i="2"/>
  <c r="G848" i="2"/>
  <c r="F848" i="2"/>
  <c r="G847" i="2"/>
  <c r="F847" i="2"/>
  <c r="G846" i="2"/>
  <c r="F846" i="2"/>
  <c r="G845" i="2"/>
  <c r="F845" i="2"/>
  <c r="G844" i="2"/>
  <c r="F844" i="2"/>
  <c r="G843" i="2"/>
  <c r="F843" i="2"/>
  <c r="G842" i="2"/>
  <c r="F842" i="2"/>
  <c r="G841" i="2"/>
  <c r="F841" i="2"/>
  <c r="H839" i="2"/>
  <c r="E839" i="2"/>
  <c r="D839" i="2"/>
  <c r="C839" i="2"/>
  <c r="G838" i="2"/>
  <c r="F838" i="2"/>
  <c r="G837" i="2"/>
  <c r="F837" i="2"/>
  <c r="G836" i="2"/>
  <c r="F836" i="2"/>
  <c r="H834" i="2"/>
  <c r="E834" i="2"/>
  <c r="D834" i="2"/>
  <c r="C834" i="2"/>
  <c r="G833" i="2"/>
  <c r="F833" i="2"/>
  <c r="G832" i="2"/>
  <c r="F832" i="2"/>
  <c r="G831" i="2"/>
  <c r="F831" i="2"/>
  <c r="G830" i="2"/>
  <c r="F830" i="2"/>
  <c r="G829" i="2"/>
  <c r="F829" i="2"/>
  <c r="G828" i="2"/>
  <c r="F828" i="2"/>
  <c r="G827" i="2"/>
  <c r="F827" i="2"/>
  <c r="G826" i="2"/>
  <c r="F826" i="2"/>
  <c r="H824" i="2"/>
  <c r="E824" i="2"/>
  <c r="D824" i="2"/>
  <c r="C824" i="2"/>
  <c r="G823" i="2"/>
  <c r="F823" i="2"/>
  <c r="G822" i="2"/>
  <c r="F822" i="2"/>
  <c r="G821" i="2"/>
  <c r="F821" i="2"/>
  <c r="G820" i="2"/>
  <c r="F820" i="2"/>
  <c r="G819" i="2"/>
  <c r="F819" i="2"/>
  <c r="G818" i="2"/>
  <c r="F818" i="2"/>
  <c r="G817" i="2"/>
  <c r="F817" i="2"/>
  <c r="G816" i="2"/>
  <c r="F816" i="2"/>
  <c r="G815" i="2"/>
  <c r="F815" i="2"/>
  <c r="G814" i="2"/>
  <c r="F814" i="2"/>
  <c r="G813" i="2"/>
  <c r="F813" i="2"/>
  <c r="G812" i="2"/>
  <c r="F812" i="2"/>
  <c r="G811" i="2"/>
  <c r="F811" i="2"/>
  <c r="G810" i="2"/>
  <c r="F810" i="2"/>
  <c r="G809" i="2"/>
  <c r="F809" i="2"/>
  <c r="G808" i="2"/>
  <c r="F808" i="2"/>
  <c r="G807" i="2"/>
  <c r="F807" i="2"/>
  <c r="G806" i="2"/>
  <c r="F806" i="2"/>
  <c r="G805" i="2"/>
  <c r="F805" i="2"/>
  <c r="G804" i="2"/>
  <c r="F804" i="2"/>
  <c r="G803" i="2"/>
  <c r="F803" i="2"/>
  <c r="G802" i="2"/>
  <c r="F802" i="2"/>
  <c r="G801" i="2"/>
  <c r="F801" i="2"/>
  <c r="G800" i="2"/>
  <c r="F800" i="2"/>
  <c r="G799" i="2"/>
  <c r="F799" i="2"/>
  <c r="G798" i="2"/>
  <c r="F798" i="2"/>
  <c r="G797" i="2"/>
  <c r="F797" i="2"/>
  <c r="G796" i="2"/>
  <c r="F796" i="2"/>
  <c r="G795" i="2"/>
  <c r="F795" i="2"/>
  <c r="G794" i="2"/>
  <c r="F794" i="2"/>
  <c r="G793" i="2"/>
  <c r="F793" i="2"/>
  <c r="G792" i="2"/>
  <c r="F792" i="2"/>
  <c r="G791" i="2"/>
  <c r="F791" i="2"/>
  <c r="G790" i="2"/>
  <c r="F790" i="2"/>
  <c r="G789" i="2"/>
  <c r="F789" i="2"/>
  <c r="G788" i="2"/>
  <c r="F788" i="2"/>
  <c r="G787" i="2"/>
  <c r="F787" i="2"/>
  <c r="G786" i="2"/>
  <c r="F786" i="2"/>
  <c r="G785" i="2"/>
  <c r="F785" i="2"/>
  <c r="H783" i="2"/>
  <c r="E783" i="2"/>
  <c r="D783" i="2"/>
  <c r="C783" i="2"/>
  <c r="G782" i="2"/>
  <c r="F782" i="2"/>
  <c r="G781" i="2"/>
  <c r="F781" i="2"/>
  <c r="G780" i="2"/>
  <c r="F780" i="2"/>
  <c r="G779" i="2"/>
  <c r="F779" i="2"/>
  <c r="G778" i="2"/>
  <c r="F778" i="2"/>
  <c r="G777" i="2"/>
  <c r="F777" i="2"/>
  <c r="H775" i="2"/>
  <c r="E775" i="2"/>
  <c r="D775" i="2"/>
  <c r="C775" i="2"/>
  <c r="G774" i="2"/>
  <c r="F774" i="2"/>
  <c r="H772" i="2"/>
  <c r="E772" i="2"/>
  <c r="D772" i="2"/>
  <c r="C772" i="2"/>
  <c r="G771" i="2"/>
  <c r="F771" i="2"/>
  <c r="G770" i="2"/>
  <c r="F770" i="2"/>
  <c r="G769" i="2"/>
  <c r="F769" i="2"/>
  <c r="G768" i="2"/>
  <c r="F768" i="2"/>
  <c r="G767" i="2"/>
  <c r="F767" i="2"/>
  <c r="H765" i="2"/>
  <c r="E765" i="2"/>
  <c r="D765" i="2"/>
  <c r="C765" i="2"/>
  <c r="G764" i="2"/>
  <c r="F764" i="2"/>
  <c r="G763" i="2"/>
  <c r="F763" i="2"/>
  <c r="G762" i="2"/>
  <c r="F762" i="2"/>
  <c r="G761" i="2"/>
  <c r="F761" i="2"/>
  <c r="G760" i="2"/>
  <c r="F760" i="2"/>
  <c r="G759" i="2"/>
  <c r="F759" i="2"/>
  <c r="G758" i="2"/>
  <c r="F758" i="2"/>
  <c r="G757" i="2"/>
  <c r="F757" i="2"/>
  <c r="G756" i="2"/>
  <c r="F756" i="2"/>
  <c r="G755" i="2"/>
  <c r="F755" i="2"/>
  <c r="G754" i="2"/>
  <c r="F754" i="2"/>
  <c r="H752" i="2"/>
  <c r="E752" i="2"/>
  <c r="D752" i="2"/>
  <c r="C752" i="2"/>
  <c r="G751" i="2"/>
  <c r="F751" i="2"/>
  <c r="G750" i="2"/>
  <c r="F750" i="2"/>
  <c r="G749" i="2"/>
  <c r="F749" i="2"/>
  <c r="G748" i="2"/>
  <c r="F748" i="2"/>
  <c r="G747" i="2"/>
  <c r="F747" i="2"/>
  <c r="G746" i="2"/>
  <c r="F746" i="2"/>
  <c r="G745" i="2"/>
  <c r="F745" i="2"/>
  <c r="G744" i="2"/>
  <c r="F744" i="2"/>
  <c r="G743" i="2"/>
  <c r="F743" i="2"/>
  <c r="G742" i="2"/>
  <c r="F742" i="2"/>
  <c r="G741" i="2"/>
  <c r="F741" i="2"/>
  <c r="G740" i="2"/>
  <c r="F740" i="2"/>
  <c r="G739" i="2"/>
  <c r="F739" i="2"/>
  <c r="G738" i="2"/>
  <c r="F738" i="2"/>
  <c r="G737" i="2"/>
  <c r="F737" i="2"/>
  <c r="G736" i="2"/>
  <c r="F736" i="2"/>
  <c r="G735" i="2"/>
  <c r="F735" i="2"/>
  <c r="G734" i="2"/>
  <c r="F734" i="2"/>
  <c r="G733" i="2"/>
  <c r="F733" i="2"/>
  <c r="G732" i="2"/>
  <c r="F732" i="2"/>
  <c r="G731" i="2"/>
  <c r="F731" i="2"/>
  <c r="G730" i="2"/>
  <c r="F730" i="2"/>
  <c r="H728" i="2"/>
  <c r="E728" i="2"/>
  <c r="D728" i="2"/>
  <c r="C728" i="2"/>
  <c r="G727" i="2"/>
  <c r="F727" i="2"/>
  <c r="G726" i="2"/>
  <c r="F726" i="2"/>
  <c r="G725" i="2"/>
  <c r="F725" i="2"/>
  <c r="G724" i="2"/>
  <c r="F724" i="2"/>
  <c r="G723" i="2"/>
  <c r="F723" i="2"/>
  <c r="G722" i="2"/>
  <c r="F722" i="2"/>
  <c r="G721" i="2"/>
  <c r="F721" i="2"/>
  <c r="G720" i="2"/>
  <c r="F720" i="2"/>
  <c r="G719" i="2"/>
  <c r="F719" i="2"/>
  <c r="G718" i="2"/>
  <c r="F718" i="2"/>
  <c r="G717" i="2"/>
  <c r="F717" i="2"/>
  <c r="G716" i="2"/>
  <c r="F716" i="2"/>
  <c r="G715" i="2"/>
  <c r="F715" i="2"/>
  <c r="G714" i="2"/>
  <c r="F714" i="2"/>
  <c r="G713" i="2"/>
  <c r="F713" i="2"/>
  <c r="G712" i="2"/>
  <c r="F712" i="2"/>
  <c r="G711" i="2"/>
  <c r="F711" i="2"/>
  <c r="G710" i="2"/>
  <c r="F710" i="2"/>
  <c r="G709" i="2"/>
  <c r="F709" i="2"/>
  <c r="G708" i="2"/>
  <c r="F708" i="2"/>
  <c r="G707" i="2"/>
  <c r="F707" i="2"/>
  <c r="G706" i="2"/>
  <c r="F706" i="2"/>
  <c r="G705" i="2"/>
  <c r="F705" i="2"/>
  <c r="G704" i="2"/>
  <c r="F704" i="2"/>
  <c r="G703" i="2"/>
  <c r="F703" i="2"/>
  <c r="G702" i="2"/>
  <c r="F702" i="2"/>
  <c r="G701" i="2"/>
  <c r="F701" i="2"/>
  <c r="G700" i="2"/>
  <c r="F700" i="2"/>
  <c r="H698" i="2"/>
  <c r="E698" i="2"/>
  <c r="D698" i="2"/>
  <c r="C698" i="2"/>
  <c r="G697" i="2"/>
  <c r="F697" i="2"/>
  <c r="G696" i="2"/>
  <c r="F696" i="2"/>
  <c r="G695" i="2"/>
  <c r="F695" i="2"/>
  <c r="G694" i="2"/>
  <c r="F694" i="2"/>
  <c r="G693" i="2"/>
  <c r="F693" i="2"/>
  <c r="G692" i="2"/>
  <c r="F692" i="2"/>
  <c r="G691" i="2"/>
  <c r="F691" i="2"/>
  <c r="G690" i="2"/>
  <c r="F690" i="2"/>
  <c r="G689" i="2"/>
  <c r="F689" i="2"/>
  <c r="G688" i="2"/>
  <c r="F688" i="2"/>
  <c r="G687" i="2"/>
  <c r="F687" i="2"/>
  <c r="G686" i="2"/>
  <c r="F686" i="2"/>
  <c r="G685" i="2"/>
  <c r="F685" i="2"/>
  <c r="G684" i="2"/>
  <c r="F684" i="2"/>
  <c r="G683" i="2"/>
  <c r="F683" i="2"/>
  <c r="G682" i="2"/>
  <c r="F682" i="2"/>
  <c r="G681" i="2"/>
  <c r="F681" i="2"/>
  <c r="G680" i="2"/>
  <c r="F680" i="2"/>
  <c r="G679" i="2"/>
  <c r="F679" i="2"/>
  <c r="G678" i="2"/>
  <c r="F678" i="2"/>
  <c r="G677" i="2"/>
  <c r="F677" i="2"/>
  <c r="G676" i="2"/>
  <c r="F676" i="2"/>
  <c r="G675" i="2"/>
  <c r="F675" i="2"/>
  <c r="G674" i="2"/>
  <c r="F674" i="2"/>
  <c r="G673" i="2"/>
  <c r="F673" i="2"/>
  <c r="G672" i="2"/>
  <c r="F672" i="2"/>
  <c r="G671" i="2"/>
  <c r="F671" i="2"/>
  <c r="G670" i="2"/>
  <c r="F670" i="2"/>
  <c r="G669" i="2"/>
  <c r="F669" i="2"/>
  <c r="G668" i="2"/>
  <c r="F668" i="2"/>
  <c r="G667" i="2"/>
  <c r="F667" i="2"/>
  <c r="G666" i="2"/>
  <c r="F666" i="2"/>
  <c r="G665" i="2"/>
  <c r="F665" i="2"/>
  <c r="G664" i="2"/>
  <c r="F664" i="2"/>
  <c r="G663" i="2"/>
  <c r="F663" i="2"/>
  <c r="G662" i="2"/>
  <c r="F662" i="2"/>
  <c r="G661" i="2"/>
  <c r="F661" i="2"/>
  <c r="G660" i="2"/>
  <c r="F660" i="2"/>
  <c r="G659" i="2"/>
  <c r="F659" i="2"/>
  <c r="G658" i="2"/>
  <c r="F658" i="2"/>
  <c r="G657" i="2"/>
  <c r="F657" i="2"/>
  <c r="G656" i="2"/>
  <c r="F656" i="2"/>
  <c r="G655" i="2"/>
  <c r="F655" i="2"/>
  <c r="G654" i="2"/>
  <c r="F654" i="2"/>
  <c r="G653" i="2"/>
  <c r="F653" i="2"/>
  <c r="G652" i="2"/>
  <c r="F652" i="2"/>
  <c r="H648" i="2"/>
  <c r="E648" i="2"/>
  <c r="D648" i="2"/>
  <c r="C648" i="2"/>
  <c r="G647" i="2"/>
  <c r="F647" i="2"/>
  <c r="G646" i="2"/>
  <c r="F646" i="2"/>
  <c r="G645" i="2"/>
  <c r="F645" i="2"/>
  <c r="G644" i="2"/>
  <c r="F644" i="2"/>
  <c r="G643" i="2"/>
  <c r="F643" i="2"/>
  <c r="G642" i="2"/>
  <c r="F642" i="2"/>
  <c r="G641" i="2"/>
  <c r="F641" i="2"/>
  <c r="G640" i="2"/>
  <c r="F640" i="2"/>
  <c r="G639" i="2"/>
  <c r="F639" i="2"/>
  <c r="G638" i="2"/>
  <c r="F638" i="2"/>
  <c r="G637" i="2"/>
  <c r="F637" i="2"/>
  <c r="G636" i="2"/>
  <c r="F636" i="2"/>
  <c r="G635" i="2"/>
  <c r="F635" i="2"/>
  <c r="H633" i="2"/>
  <c r="E633" i="2"/>
  <c r="D633" i="2"/>
  <c r="C633" i="2"/>
  <c r="G632" i="2"/>
  <c r="F632" i="2"/>
  <c r="H630" i="2"/>
  <c r="E630" i="2"/>
  <c r="D630" i="2"/>
  <c r="C630" i="2"/>
  <c r="G629" i="2"/>
  <c r="F629" i="2"/>
  <c r="G628" i="2"/>
  <c r="F628" i="2"/>
  <c r="G627" i="2"/>
  <c r="F627" i="2"/>
  <c r="H625" i="2"/>
  <c r="E625" i="2"/>
  <c r="D625" i="2"/>
  <c r="C625" i="2"/>
  <c r="G624" i="2"/>
  <c r="F624" i="2"/>
  <c r="G623" i="2"/>
  <c r="F623" i="2"/>
  <c r="G622" i="2"/>
  <c r="F622" i="2"/>
  <c r="G621" i="2"/>
  <c r="F621" i="2"/>
  <c r="G620" i="2"/>
  <c r="F620" i="2"/>
  <c r="G619" i="2"/>
  <c r="F619" i="2"/>
  <c r="G618" i="2"/>
  <c r="F618" i="2"/>
  <c r="G617" i="2"/>
  <c r="F617" i="2"/>
  <c r="G616" i="2"/>
  <c r="F616" i="2"/>
  <c r="G615" i="2"/>
  <c r="F615" i="2"/>
  <c r="G614" i="2"/>
  <c r="F614" i="2"/>
  <c r="G613" i="2"/>
  <c r="F613" i="2"/>
  <c r="G612" i="2"/>
  <c r="F612" i="2"/>
  <c r="G611" i="2"/>
  <c r="F611" i="2"/>
  <c r="H609" i="2"/>
  <c r="E609" i="2"/>
  <c r="D609" i="2"/>
  <c r="C609" i="2"/>
  <c r="G608" i="2"/>
  <c r="F608" i="2"/>
  <c r="G607" i="2"/>
  <c r="F607" i="2"/>
  <c r="G606" i="2"/>
  <c r="F606" i="2"/>
  <c r="H604" i="2"/>
  <c r="E604" i="2"/>
  <c r="D604" i="2"/>
  <c r="C604" i="2"/>
  <c r="G603" i="2"/>
  <c r="F603" i="2"/>
  <c r="G602" i="2"/>
  <c r="F602" i="2"/>
  <c r="G601" i="2"/>
  <c r="F601" i="2"/>
  <c r="H599" i="2"/>
  <c r="E599" i="2"/>
  <c r="D599" i="2"/>
  <c r="C599" i="2"/>
  <c r="G598" i="2"/>
  <c r="F598" i="2"/>
  <c r="G597" i="2"/>
  <c r="F597" i="2"/>
  <c r="G596" i="2"/>
  <c r="F596" i="2"/>
  <c r="G595" i="2"/>
  <c r="F595" i="2"/>
  <c r="G594" i="2"/>
  <c r="F594" i="2"/>
  <c r="G593" i="2"/>
  <c r="F593" i="2"/>
  <c r="G592" i="2"/>
  <c r="F592" i="2"/>
  <c r="G591" i="2"/>
  <c r="F591" i="2"/>
  <c r="G590" i="2"/>
  <c r="F590" i="2"/>
  <c r="G589" i="2"/>
  <c r="F589" i="2"/>
  <c r="G588" i="2"/>
  <c r="F588" i="2"/>
  <c r="H586" i="2"/>
  <c r="E586" i="2"/>
  <c r="D586" i="2"/>
  <c r="C586" i="2"/>
  <c r="G585" i="2"/>
  <c r="F585" i="2"/>
  <c r="G584" i="2"/>
  <c r="F584" i="2"/>
  <c r="G583" i="2"/>
  <c r="F583" i="2"/>
  <c r="G582" i="2"/>
  <c r="F582" i="2"/>
  <c r="G581" i="2"/>
  <c r="F581" i="2"/>
  <c r="G580" i="2"/>
  <c r="F580" i="2"/>
  <c r="G579" i="2"/>
  <c r="F579" i="2"/>
  <c r="G578" i="2"/>
  <c r="F578" i="2"/>
  <c r="G577" i="2"/>
  <c r="F577" i="2"/>
  <c r="G576" i="2"/>
  <c r="F576" i="2"/>
  <c r="G575" i="2"/>
  <c r="F575" i="2"/>
  <c r="G574" i="2"/>
  <c r="F574" i="2"/>
  <c r="G573" i="2"/>
  <c r="F573" i="2"/>
  <c r="G572" i="2"/>
  <c r="F572" i="2"/>
  <c r="G571" i="2"/>
  <c r="F571" i="2"/>
  <c r="G570" i="2"/>
  <c r="F570" i="2"/>
  <c r="G569" i="2"/>
  <c r="F569" i="2"/>
  <c r="G568" i="2"/>
  <c r="F568" i="2"/>
  <c r="G567" i="2"/>
  <c r="F567" i="2"/>
  <c r="G566" i="2"/>
  <c r="F566" i="2"/>
  <c r="G565" i="2"/>
  <c r="F565" i="2"/>
  <c r="G564" i="2"/>
  <c r="F564" i="2"/>
  <c r="G563" i="2"/>
  <c r="F563" i="2"/>
  <c r="H561" i="2"/>
  <c r="E561" i="2"/>
  <c r="G560" i="2"/>
  <c r="F560" i="2"/>
  <c r="G559" i="2"/>
  <c r="F559" i="2"/>
  <c r="G558" i="2"/>
  <c r="F558" i="2"/>
  <c r="G557" i="2"/>
  <c r="F557" i="2"/>
  <c r="G556" i="2"/>
  <c r="F556" i="2"/>
  <c r="H554" i="2"/>
  <c r="E554" i="2"/>
  <c r="D554" i="2"/>
  <c r="C554" i="2"/>
  <c r="G553" i="2"/>
  <c r="F553" i="2"/>
  <c r="G552" i="2"/>
  <c r="F552" i="2"/>
  <c r="G551" i="2"/>
  <c r="F551" i="2"/>
  <c r="G550" i="2"/>
  <c r="F550" i="2"/>
  <c r="G549" i="2"/>
  <c r="F549" i="2"/>
  <c r="H547" i="2"/>
  <c r="E547" i="2"/>
  <c r="D547" i="2"/>
  <c r="C547" i="2"/>
  <c r="G546" i="2"/>
  <c r="F546" i="2"/>
  <c r="G545" i="2"/>
  <c r="F545" i="2"/>
  <c r="G544" i="2"/>
  <c r="F544" i="2"/>
  <c r="G543" i="2"/>
  <c r="F543" i="2"/>
  <c r="G542" i="2"/>
  <c r="F542" i="2"/>
  <c r="G541" i="2"/>
  <c r="F541" i="2"/>
  <c r="G540" i="2"/>
  <c r="F540" i="2"/>
  <c r="G539" i="2"/>
  <c r="F539" i="2"/>
  <c r="G538" i="2"/>
  <c r="F538" i="2"/>
  <c r="G537" i="2"/>
  <c r="F537" i="2"/>
  <c r="G536" i="2"/>
  <c r="F536" i="2"/>
  <c r="G535" i="2"/>
  <c r="F535" i="2"/>
  <c r="G534" i="2"/>
  <c r="F534" i="2"/>
  <c r="H532" i="2"/>
  <c r="E532" i="2"/>
  <c r="D532" i="2"/>
  <c r="C532" i="2"/>
  <c r="G531" i="2"/>
  <c r="F531" i="2"/>
  <c r="G530" i="2"/>
  <c r="F530" i="2"/>
  <c r="G529" i="2"/>
  <c r="F529" i="2"/>
  <c r="G528" i="2"/>
  <c r="F528" i="2"/>
  <c r="G527" i="2"/>
  <c r="F527" i="2"/>
  <c r="G526" i="2"/>
  <c r="F526" i="2"/>
  <c r="G525" i="2"/>
  <c r="F525" i="2"/>
  <c r="H523" i="2"/>
  <c r="E523" i="2"/>
  <c r="D523" i="2"/>
  <c r="C523" i="2"/>
  <c r="G522" i="2"/>
  <c r="F522" i="2"/>
  <c r="H520" i="2"/>
  <c r="E520" i="2"/>
  <c r="D520" i="2"/>
  <c r="C520" i="2"/>
  <c r="G519" i="2"/>
  <c r="F519" i="2"/>
  <c r="G518" i="2"/>
  <c r="F518" i="2"/>
  <c r="H516" i="2"/>
  <c r="E516" i="2"/>
  <c r="D516" i="2"/>
  <c r="C516" i="2"/>
  <c r="G515" i="2"/>
  <c r="F515" i="2"/>
  <c r="G514" i="2"/>
  <c r="F514" i="2"/>
  <c r="G513" i="2"/>
  <c r="F513" i="2"/>
  <c r="G512" i="2"/>
  <c r="F512" i="2"/>
  <c r="H510" i="2"/>
  <c r="E510" i="2"/>
  <c r="D510" i="2"/>
  <c r="C510" i="2"/>
  <c r="G509" i="2"/>
  <c r="F509" i="2"/>
  <c r="G508" i="2"/>
  <c r="F508" i="2"/>
  <c r="G507" i="2"/>
  <c r="F507" i="2"/>
  <c r="G506" i="2"/>
  <c r="F506" i="2"/>
  <c r="G505" i="2"/>
  <c r="F505" i="2"/>
  <c r="G504" i="2"/>
  <c r="F504" i="2"/>
  <c r="G503" i="2"/>
  <c r="F503" i="2"/>
  <c r="G502" i="2"/>
  <c r="F502" i="2"/>
  <c r="G501" i="2"/>
  <c r="F501" i="2"/>
  <c r="G500" i="2"/>
  <c r="F500" i="2"/>
  <c r="G499" i="2"/>
  <c r="F499" i="2"/>
  <c r="G498" i="2"/>
  <c r="F498" i="2"/>
  <c r="G497" i="2"/>
  <c r="F497" i="2"/>
  <c r="G496" i="2"/>
  <c r="F496" i="2"/>
  <c r="G495" i="2"/>
  <c r="F495" i="2"/>
  <c r="G494" i="2"/>
  <c r="F494" i="2"/>
  <c r="G493" i="2"/>
  <c r="F493" i="2"/>
  <c r="G492" i="2"/>
  <c r="F492" i="2"/>
  <c r="G491" i="2"/>
  <c r="F491" i="2"/>
  <c r="G490" i="2"/>
  <c r="F490" i="2"/>
  <c r="G489" i="2"/>
  <c r="F489" i="2"/>
  <c r="G488" i="2"/>
  <c r="F488" i="2"/>
  <c r="G487" i="2"/>
  <c r="F487" i="2"/>
  <c r="G486" i="2"/>
  <c r="F486" i="2"/>
  <c r="G485" i="2"/>
  <c r="F485" i="2"/>
  <c r="G484" i="2"/>
  <c r="F484" i="2"/>
  <c r="G483" i="2"/>
  <c r="F483" i="2"/>
  <c r="G482" i="2"/>
  <c r="F482" i="2"/>
  <c r="G481" i="2"/>
  <c r="F481" i="2"/>
  <c r="G480" i="2"/>
  <c r="F480" i="2"/>
  <c r="G479" i="2"/>
  <c r="F479" i="2"/>
  <c r="H477" i="2"/>
  <c r="E477" i="2"/>
  <c r="D477" i="2"/>
  <c r="C477" i="2"/>
  <c r="G476" i="2"/>
  <c r="F476" i="2"/>
  <c r="G475" i="2"/>
  <c r="F475" i="2"/>
  <c r="G474" i="2"/>
  <c r="F474" i="2"/>
  <c r="G473" i="2"/>
  <c r="F473" i="2"/>
  <c r="G472" i="2"/>
  <c r="F472" i="2"/>
  <c r="G471" i="2"/>
  <c r="F471" i="2"/>
  <c r="G470" i="2"/>
  <c r="F470" i="2"/>
  <c r="H466" i="2"/>
  <c r="E466" i="2"/>
  <c r="D466" i="2"/>
  <c r="C466" i="2"/>
  <c r="G465" i="2"/>
  <c r="F465" i="2"/>
  <c r="G464" i="2"/>
  <c r="F464" i="2"/>
  <c r="H462" i="2"/>
  <c r="E462" i="2"/>
  <c r="D462" i="2"/>
  <c r="C462" i="2"/>
  <c r="G461" i="2"/>
  <c r="F461" i="2"/>
  <c r="G460" i="2"/>
  <c r="F460" i="2"/>
  <c r="G459" i="2"/>
  <c r="F459" i="2"/>
  <c r="G458" i="2"/>
  <c r="F458" i="2"/>
  <c r="G457" i="2"/>
  <c r="F457" i="2"/>
  <c r="G456" i="2"/>
  <c r="F456" i="2"/>
  <c r="G455" i="2"/>
  <c r="F455" i="2"/>
  <c r="G454" i="2"/>
  <c r="F454" i="2"/>
  <c r="G453" i="2"/>
  <c r="F453" i="2"/>
  <c r="G452" i="2"/>
  <c r="F452" i="2"/>
  <c r="G451" i="2"/>
  <c r="F451" i="2"/>
  <c r="G450" i="2"/>
  <c r="F450" i="2"/>
  <c r="G449" i="2"/>
  <c r="F449" i="2"/>
  <c r="G448" i="2"/>
  <c r="F448" i="2"/>
  <c r="G447" i="2"/>
  <c r="F447" i="2"/>
  <c r="H445" i="2"/>
  <c r="E445" i="2"/>
  <c r="D445" i="2"/>
  <c r="C445" i="2"/>
  <c r="G444" i="2"/>
  <c r="F444" i="2"/>
  <c r="G443" i="2"/>
  <c r="F443" i="2"/>
  <c r="G442" i="2"/>
  <c r="F442" i="2"/>
  <c r="G441" i="2"/>
  <c r="F441" i="2"/>
  <c r="G440" i="2"/>
  <c r="F440" i="2"/>
  <c r="G439" i="2"/>
  <c r="F439" i="2"/>
  <c r="G438" i="2"/>
  <c r="F438" i="2"/>
  <c r="G437" i="2"/>
  <c r="F437" i="2"/>
  <c r="G436" i="2"/>
  <c r="F436" i="2"/>
  <c r="G435" i="2"/>
  <c r="F435" i="2"/>
  <c r="G434" i="2"/>
  <c r="F434" i="2"/>
  <c r="G433" i="2"/>
  <c r="F433" i="2"/>
  <c r="G432" i="2"/>
  <c r="F432" i="2"/>
  <c r="G431" i="2"/>
  <c r="F431" i="2"/>
  <c r="G430" i="2"/>
  <c r="F430" i="2"/>
  <c r="G429" i="2"/>
  <c r="F429" i="2"/>
  <c r="G428" i="2"/>
  <c r="F428" i="2"/>
  <c r="G427" i="2"/>
  <c r="F427" i="2"/>
  <c r="G426" i="2"/>
  <c r="F426" i="2"/>
  <c r="G425" i="2"/>
  <c r="F425" i="2"/>
  <c r="G424" i="2"/>
  <c r="F424" i="2"/>
  <c r="G423" i="2"/>
  <c r="F423" i="2"/>
  <c r="G422" i="2"/>
  <c r="F422" i="2"/>
  <c r="G421" i="2"/>
  <c r="F421" i="2"/>
  <c r="G420" i="2"/>
  <c r="F420" i="2"/>
  <c r="H418" i="2"/>
  <c r="E418" i="2"/>
  <c r="D418" i="2"/>
  <c r="C418" i="2"/>
  <c r="G417" i="2"/>
  <c r="F417" i="2"/>
  <c r="G416" i="2"/>
  <c r="F416" i="2"/>
  <c r="G415" i="2"/>
  <c r="F415" i="2"/>
  <c r="G414" i="2"/>
  <c r="F414" i="2"/>
  <c r="G413" i="2"/>
  <c r="F413" i="2"/>
  <c r="G412" i="2"/>
  <c r="F412" i="2"/>
  <c r="G411" i="2"/>
  <c r="F411" i="2"/>
  <c r="G410" i="2"/>
  <c r="F410" i="2"/>
  <c r="G409" i="2"/>
  <c r="F409" i="2"/>
  <c r="G408" i="2"/>
  <c r="F408" i="2"/>
  <c r="G407" i="2"/>
  <c r="F407" i="2"/>
  <c r="G406" i="2"/>
  <c r="F406" i="2"/>
  <c r="G405" i="2"/>
  <c r="F405" i="2"/>
  <c r="H403" i="2"/>
  <c r="E403" i="2"/>
  <c r="D403" i="2"/>
  <c r="C403" i="2"/>
  <c r="G402" i="2"/>
  <c r="F402" i="2"/>
  <c r="G401" i="2"/>
  <c r="F401" i="2"/>
  <c r="G400" i="2"/>
  <c r="F400" i="2"/>
  <c r="G399" i="2"/>
  <c r="F399" i="2"/>
  <c r="G398" i="2"/>
  <c r="F398" i="2"/>
  <c r="G397" i="2"/>
  <c r="F397" i="2"/>
  <c r="G396" i="2"/>
  <c r="F396" i="2"/>
  <c r="G395" i="2"/>
  <c r="F395" i="2"/>
  <c r="G394" i="2"/>
  <c r="F394" i="2"/>
  <c r="G393" i="2"/>
  <c r="F393" i="2"/>
  <c r="G392" i="2"/>
  <c r="F392" i="2"/>
  <c r="G391" i="2"/>
  <c r="F391" i="2"/>
  <c r="G390" i="2"/>
  <c r="F390" i="2"/>
  <c r="G389" i="2"/>
  <c r="F389" i="2"/>
  <c r="G388" i="2"/>
  <c r="F388" i="2"/>
  <c r="H386" i="2"/>
  <c r="E386" i="2"/>
  <c r="D386" i="2"/>
  <c r="C386" i="2"/>
  <c r="G385" i="2"/>
  <c r="F385" i="2"/>
  <c r="G384" i="2"/>
  <c r="F384" i="2"/>
  <c r="G383" i="2"/>
  <c r="F383" i="2"/>
  <c r="G382" i="2"/>
  <c r="F382" i="2"/>
  <c r="H378" i="2"/>
  <c r="E378" i="2"/>
  <c r="D378" i="2"/>
  <c r="C378" i="2"/>
  <c r="G377" i="2"/>
  <c r="F377" i="2"/>
  <c r="G376" i="2"/>
  <c r="F376" i="2"/>
  <c r="G375" i="2"/>
  <c r="F375" i="2"/>
  <c r="G374" i="2"/>
  <c r="F374" i="2"/>
  <c r="G373" i="2"/>
  <c r="F373" i="2"/>
  <c r="G372" i="2"/>
  <c r="F372" i="2"/>
  <c r="G371" i="2"/>
  <c r="F371" i="2"/>
  <c r="G370" i="2"/>
  <c r="F370" i="2"/>
  <c r="H368" i="2"/>
  <c r="E368" i="2"/>
  <c r="D368" i="2"/>
  <c r="C368" i="2"/>
  <c r="G367" i="2"/>
  <c r="F367" i="2"/>
  <c r="G366" i="2"/>
  <c r="F366" i="2"/>
  <c r="G365" i="2"/>
  <c r="F365" i="2"/>
  <c r="G364" i="2"/>
  <c r="F364" i="2"/>
  <c r="G363" i="2"/>
  <c r="F363" i="2"/>
  <c r="G362" i="2"/>
  <c r="F362" i="2"/>
  <c r="G361" i="2"/>
  <c r="F361" i="2"/>
  <c r="G360" i="2"/>
  <c r="F360" i="2"/>
  <c r="G359" i="2"/>
  <c r="F359" i="2"/>
  <c r="G358" i="2"/>
  <c r="F358" i="2"/>
  <c r="G357" i="2"/>
  <c r="F357" i="2"/>
  <c r="G356" i="2"/>
  <c r="F356" i="2"/>
  <c r="G355" i="2"/>
  <c r="F355" i="2"/>
  <c r="G354" i="2"/>
  <c r="F354" i="2"/>
  <c r="G353" i="2"/>
  <c r="F353" i="2"/>
  <c r="G352" i="2"/>
  <c r="F352" i="2"/>
  <c r="G351" i="2"/>
  <c r="F351" i="2"/>
  <c r="G350" i="2"/>
  <c r="F350" i="2"/>
  <c r="G349" i="2"/>
  <c r="F349" i="2"/>
  <c r="G348" i="2"/>
  <c r="F348" i="2"/>
  <c r="G347" i="2"/>
  <c r="F347" i="2"/>
  <c r="G346" i="2"/>
  <c r="F346" i="2"/>
  <c r="G345" i="2"/>
  <c r="F345" i="2"/>
  <c r="H343" i="2"/>
  <c r="E343" i="2"/>
  <c r="D343" i="2"/>
  <c r="C343" i="2"/>
  <c r="G342" i="2"/>
  <c r="F342" i="2"/>
  <c r="G341" i="2"/>
  <c r="F341" i="2"/>
  <c r="G340" i="2"/>
  <c r="F340" i="2"/>
  <c r="G339" i="2"/>
  <c r="F339" i="2"/>
  <c r="H337" i="2"/>
  <c r="E337" i="2"/>
  <c r="D337" i="2"/>
  <c r="C337" i="2"/>
  <c r="G336" i="2"/>
  <c r="F336" i="2"/>
  <c r="G335" i="2"/>
  <c r="F335" i="2"/>
  <c r="G334" i="2"/>
  <c r="F334" i="2"/>
  <c r="G333" i="2"/>
  <c r="F333" i="2"/>
  <c r="G332" i="2"/>
  <c r="F332" i="2"/>
  <c r="G331" i="2"/>
  <c r="F331" i="2"/>
  <c r="H329" i="2"/>
  <c r="E329" i="2"/>
  <c r="D329" i="2"/>
  <c r="C329" i="2"/>
  <c r="G328" i="2"/>
  <c r="F328" i="2"/>
  <c r="G327" i="2"/>
  <c r="F327" i="2"/>
  <c r="G326" i="2"/>
  <c r="F326" i="2"/>
  <c r="G325" i="2"/>
  <c r="F325" i="2"/>
  <c r="G324" i="2"/>
  <c r="F324" i="2"/>
  <c r="G323" i="2"/>
  <c r="F323" i="2"/>
  <c r="G322" i="2"/>
  <c r="F322" i="2"/>
  <c r="G321" i="2"/>
  <c r="F321" i="2"/>
  <c r="G320" i="2"/>
  <c r="F320" i="2"/>
  <c r="G319" i="2"/>
  <c r="F319" i="2"/>
  <c r="G318" i="2"/>
  <c r="F318" i="2"/>
  <c r="G317" i="2"/>
  <c r="F317" i="2"/>
  <c r="G316" i="2"/>
  <c r="F316" i="2"/>
  <c r="G315" i="2"/>
  <c r="F315" i="2"/>
  <c r="G314" i="2"/>
  <c r="F314" i="2"/>
  <c r="G313" i="2"/>
  <c r="F313" i="2"/>
  <c r="G312" i="2"/>
  <c r="F312" i="2"/>
  <c r="G311" i="2"/>
  <c r="F311" i="2"/>
  <c r="G310" i="2"/>
  <c r="F310" i="2"/>
  <c r="H308" i="2"/>
  <c r="E308" i="2"/>
  <c r="D308" i="2"/>
  <c r="C308" i="2"/>
  <c r="G307" i="2"/>
  <c r="F307" i="2"/>
  <c r="G306" i="2"/>
  <c r="F306" i="2"/>
  <c r="G305" i="2"/>
  <c r="F305" i="2"/>
  <c r="G304" i="2"/>
  <c r="F304" i="2"/>
  <c r="G303" i="2"/>
  <c r="F303" i="2"/>
  <c r="G302" i="2"/>
  <c r="F302" i="2"/>
  <c r="G301" i="2"/>
  <c r="F301" i="2"/>
  <c r="H299" i="2"/>
  <c r="E299" i="2"/>
  <c r="D299" i="2"/>
  <c r="C299" i="2"/>
  <c r="G298" i="2"/>
  <c r="F298" i="2"/>
  <c r="G297" i="2"/>
  <c r="F297" i="2"/>
  <c r="H295" i="2"/>
  <c r="E295" i="2"/>
  <c r="D295" i="2"/>
  <c r="C295" i="2"/>
  <c r="G294" i="2"/>
  <c r="F294" i="2"/>
  <c r="G293" i="2"/>
  <c r="F293" i="2"/>
  <c r="G292" i="2"/>
  <c r="F292" i="2"/>
  <c r="G291" i="2"/>
  <c r="F291" i="2"/>
  <c r="H289" i="2"/>
  <c r="E289" i="2"/>
  <c r="D289" i="2"/>
  <c r="C289" i="2"/>
  <c r="G288" i="2"/>
  <c r="F288" i="2"/>
  <c r="G287" i="2"/>
  <c r="F287" i="2"/>
  <c r="G286" i="2"/>
  <c r="F286" i="2"/>
  <c r="G285" i="2"/>
  <c r="F285" i="2"/>
  <c r="G284" i="2"/>
  <c r="F284" i="2"/>
  <c r="G283" i="2"/>
  <c r="F283" i="2"/>
  <c r="G282" i="2"/>
  <c r="F282" i="2"/>
  <c r="G281" i="2"/>
  <c r="F281" i="2"/>
  <c r="G280" i="2"/>
  <c r="F280" i="2"/>
  <c r="G279" i="2"/>
  <c r="F279" i="2"/>
  <c r="G278" i="2"/>
  <c r="F278" i="2"/>
  <c r="G277" i="2"/>
  <c r="F277" i="2"/>
  <c r="G276" i="2"/>
  <c r="F276" i="2"/>
  <c r="G275" i="2"/>
  <c r="F275" i="2"/>
  <c r="G274" i="2"/>
  <c r="F274" i="2"/>
  <c r="G273" i="2"/>
  <c r="F273" i="2"/>
  <c r="G272" i="2"/>
  <c r="F272" i="2"/>
  <c r="G271" i="2"/>
  <c r="F271" i="2"/>
  <c r="G270" i="2"/>
  <c r="F270" i="2"/>
  <c r="G269" i="2"/>
  <c r="F269" i="2"/>
  <c r="G268" i="2"/>
  <c r="F268" i="2"/>
  <c r="G267" i="2"/>
  <c r="F267" i="2"/>
  <c r="G266" i="2"/>
  <c r="F266" i="2"/>
  <c r="G265" i="2"/>
  <c r="F265" i="2"/>
  <c r="G264" i="2"/>
  <c r="F264" i="2"/>
  <c r="G263" i="2"/>
  <c r="F263" i="2"/>
  <c r="G262" i="2"/>
  <c r="F262" i="2"/>
  <c r="G261" i="2"/>
  <c r="F261" i="2"/>
  <c r="G260" i="2"/>
  <c r="F260" i="2"/>
  <c r="G259" i="2"/>
  <c r="F259" i="2"/>
  <c r="G258" i="2"/>
  <c r="F258" i="2"/>
  <c r="H256" i="2"/>
  <c r="E256" i="2"/>
  <c r="C256" i="2"/>
  <c r="G255" i="2"/>
  <c r="F255" i="2"/>
  <c r="G254" i="2"/>
  <c r="F254" i="2"/>
  <c r="G253" i="2"/>
  <c r="F253" i="2"/>
  <c r="G252" i="2"/>
  <c r="F252" i="2"/>
  <c r="G251" i="2"/>
  <c r="F251" i="2"/>
  <c r="G250" i="2"/>
  <c r="F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G242" i="2"/>
  <c r="F242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H231" i="2"/>
  <c r="E231" i="2"/>
  <c r="D231" i="2"/>
  <c r="C231" i="2"/>
  <c r="G230" i="2"/>
  <c r="F230" i="2"/>
  <c r="G229" i="2"/>
  <c r="F229" i="2"/>
  <c r="G228" i="2"/>
  <c r="F228" i="2"/>
  <c r="H226" i="2"/>
  <c r="E226" i="2"/>
  <c r="D226" i="2"/>
  <c r="C226" i="2"/>
  <c r="G225" i="2"/>
  <c r="F225" i="2"/>
  <c r="G224" i="2"/>
  <c r="F224" i="2"/>
  <c r="G223" i="2"/>
  <c r="F223" i="2"/>
  <c r="G222" i="2"/>
  <c r="F222" i="2"/>
  <c r="G221" i="2"/>
  <c r="F221" i="2"/>
  <c r="G220" i="2"/>
  <c r="F220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209" i="2"/>
  <c r="F209" i="2"/>
  <c r="G208" i="2"/>
  <c r="F208" i="2"/>
  <c r="G207" i="2"/>
  <c r="F207" i="2"/>
  <c r="G206" i="2"/>
  <c r="F206" i="2"/>
  <c r="G205" i="2"/>
  <c r="F205" i="2"/>
  <c r="H203" i="2"/>
  <c r="E203" i="2"/>
  <c r="D203" i="2"/>
  <c r="C203" i="2"/>
  <c r="G202" i="2"/>
  <c r="F202" i="2"/>
  <c r="H200" i="2"/>
  <c r="E200" i="2"/>
  <c r="C200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93" i="2"/>
  <c r="F193" i="2"/>
  <c r="G192" i="2"/>
  <c r="F192" i="2"/>
  <c r="G191" i="2"/>
  <c r="F191" i="2"/>
  <c r="G190" i="2"/>
  <c r="F190" i="2"/>
  <c r="G189" i="2"/>
  <c r="F189" i="2"/>
  <c r="G188" i="2"/>
  <c r="F188" i="2"/>
  <c r="G187" i="2"/>
  <c r="F187" i="2"/>
  <c r="G186" i="2"/>
  <c r="F186" i="2"/>
  <c r="G185" i="2"/>
  <c r="F185" i="2"/>
  <c r="G184" i="2"/>
  <c r="F184" i="2"/>
  <c r="G183" i="2"/>
  <c r="F183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G174" i="2"/>
  <c r="F174" i="2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H165" i="2"/>
  <c r="E165" i="2"/>
  <c r="C165" i="2"/>
  <c r="G164" i="2"/>
  <c r="F164" i="2"/>
  <c r="G163" i="2"/>
  <c r="F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6" i="2"/>
  <c r="F156" i="2"/>
  <c r="G155" i="2"/>
  <c r="F155" i="2"/>
  <c r="G154" i="2"/>
  <c r="F154" i="2"/>
  <c r="H152" i="2"/>
  <c r="E152" i="2"/>
  <c r="C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H85" i="2"/>
  <c r="E85" i="2"/>
  <c r="C85" i="2"/>
  <c r="G84" i="2"/>
  <c r="F84" i="2"/>
  <c r="G83" i="2"/>
  <c r="F83" i="2"/>
  <c r="H81" i="2"/>
  <c r="E81" i="2"/>
  <c r="C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H36" i="2"/>
  <c r="E36" i="2"/>
  <c r="C36" i="2"/>
  <c r="G35" i="2"/>
  <c r="F35" i="2"/>
  <c r="G34" i="2"/>
  <c r="F34" i="2"/>
  <c r="G33" i="2"/>
  <c r="F33" i="2"/>
  <c r="G32" i="2"/>
  <c r="F32" i="2"/>
  <c r="G31" i="2"/>
  <c r="F31" i="2"/>
  <c r="H29" i="2"/>
  <c r="E29" i="2"/>
  <c r="C29" i="2"/>
  <c r="G28" i="2"/>
  <c r="F28" i="2"/>
  <c r="G27" i="2"/>
  <c r="F27" i="2"/>
  <c r="H25" i="2"/>
  <c r="E25" i="2"/>
  <c r="C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H16" i="2"/>
  <c r="E16" i="2"/>
  <c r="C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H1680" i="1"/>
  <c r="E1680" i="1"/>
  <c r="D1680" i="1"/>
  <c r="C1680" i="1"/>
  <c r="H1588" i="1"/>
  <c r="E1588" i="1"/>
  <c r="D1588" i="1"/>
  <c r="C1588" i="1"/>
  <c r="H1496" i="1"/>
  <c r="E1496" i="1"/>
  <c r="H1403" i="1"/>
  <c r="E1403" i="1"/>
  <c r="D1403" i="1"/>
  <c r="C1403" i="1"/>
  <c r="H1307" i="1"/>
  <c r="E1307" i="1"/>
  <c r="D1307" i="1"/>
  <c r="H1290" i="1"/>
  <c r="F1290" i="1" s="1"/>
  <c r="E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H1275" i="1"/>
  <c r="E1275" i="1"/>
  <c r="D1275" i="1"/>
  <c r="C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H1257" i="1"/>
  <c r="E1257" i="1"/>
  <c r="D1257" i="1"/>
  <c r="C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H1240" i="1"/>
  <c r="E1240" i="1"/>
  <c r="D1240" i="1"/>
  <c r="C1240" i="1"/>
  <c r="G1239" i="1"/>
  <c r="F1239" i="1"/>
  <c r="G1238" i="1"/>
  <c r="F1238" i="1"/>
  <c r="G1237" i="1"/>
  <c r="F1237" i="1"/>
  <c r="G1236" i="1"/>
  <c r="F1236" i="1"/>
  <c r="G1235" i="1"/>
  <c r="F1235" i="1"/>
  <c r="H1233" i="1"/>
  <c r="E1233" i="1"/>
  <c r="D1233" i="1"/>
  <c r="C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H1225" i="1"/>
  <c r="E1225" i="1"/>
  <c r="D1225" i="1"/>
  <c r="C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H1193" i="1"/>
  <c r="E1193" i="1"/>
  <c r="D1193" i="1"/>
  <c r="C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H1184" i="1"/>
  <c r="D1184" i="1"/>
  <c r="C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H1176" i="1"/>
  <c r="E1176" i="1"/>
  <c r="D1176" i="1"/>
  <c r="C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H1168" i="1"/>
  <c r="E1168" i="1"/>
  <c r="C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H1158" i="1"/>
  <c r="E1158" i="1"/>
  <c r="D1158" i="1"/>
  <c r="C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H1148" i="1"/>
  <c r="E1148" i="1"/>
  <c r="D1148" i="1"/>
  <c r="C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H1116" i="1"/>
  <c r="E1116" i="1"/>
  <c r="D1116" i="1"/>
  <c r="C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H1099" i="1"/>
  <c r="E1099" i="1"/>
  <c r="D1099" i="1"/>
  <c r="C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H1089" i="1"/>
  <c r="E1089" i="1"/>
  <c r="D1089" i="1"/>
  <c r="C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H1073" i="1"/>
  <c r="E1073" i="1"/>
  <c r="D1073" i="1"/>
  <c r="C1073" i="1"/>
  <c r="G1072" i="1"/>
  <c r="F1072" i="1"/>
  <c r="G1071" i="1"/>
  <c r="F1071" i="1"/>
  <c r="G1070" i="1"/>
  <c r="F1070" i="1"/>
  <c r="G1069" i="1"/>
  <c r="F1069" i="1"/>
  <c r="G1068" i="1"/>
  <c r="F1068" i="1"/>
  <c r="H1066" i="1"/>
  <c r="E1066" i="1"/>
  <c r="D1066" i="1"/>
  <c r="C1066" i="1"/>
  <c r="G1065" i="1"/>
  <c r="F1065" i="1"/>
  <c r="G1064" i="1"/>
  <c r="F1064" i="1"/>
  <c r="G1063" i="1"/>
  <c r="F1063" i="1"/>
  <c r="G1062" i="1"/>
  <c r="F1062" i="1"/>
  <c r="G1061" i="1"/>
  <c r="F1061" i="1"/>
  <c r="H1059" i="1"/>
  <c r="E1059" i="1"/>
  <c r="D1059" i="1"/>
  <c r="C1059" i="1"/>
  <c r="G1058" i="1"/>
  <c r="F1058" i="1"/>
  <c r="G1057" i="1"/>
  <c r="F1057" i="1"/>
  <c r="H1055" i="1"/>
  <c r="E1055" i="1"/>
  <c r="D1055" i="1"/>
  <c r="C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C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H1021" i="1"/>
  <c r="E1021" i="1"/>
  <c r="C1021" i="1"/>
  <c r="G1020" i="1"/>
  <c r="F1020" i="1"/>
  <c r="G1019" i="1"/>
  <c r="F1019" i="1"/>
  <c r="G1018" i="1"/>
  <c r="F1018" i="1"/>
  <c r="G1017" i="1"/>
  <c r="F1017" i="1"/>
  <c r="G1016" i="1"/>
  <c r="F1016" i="1"/>
  <c r="H1014" i="1"/>
  <c r="E1014" i="1"/>
  <c r="D1014" i="1"/>
  <c r="C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H1003" i="1"/>
  <c r="E1003" i="1"/>
  <c r="D1003" i="1"/>
  <c r="C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H980" i="1"/>
  <c r="E980" i="1"/>
  <c r="D980" i="1"/>
  <c r="C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H943" i="1"/>
  <c r="E943" i="1"/>
  <c r="D943" i="1"/>
  <c r="C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H912" i="1"/>
  <c r="E912" i="1"/>
  <c r="D912" i="1"/>
  <c r="C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H892" i="1"/>
  <c r="E892" i="1"/>
  <c r="D892" i="1"/>
  <c r="C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H882" i="1"/>
  <c r="E882" i="1"/>
  <c r="D882" i="1"/>
  <c r="C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H858" i="1"/>
  <c r="E858" i="1"/>
  <c r="D858" i="1"/>
  <c r="C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H850" i="1"/>
  <c r="E850" i="1"/>
  <c r="D850" i="1"/>
  <c r="C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H822" i="1"/>
  <c r="E822" i="1"/>
  <c r="D822" i="1"/>
  <c r="C822" i="1"/>
  <c r="G821" i="1"/>
  <c r="F821" i="1"/>
  <c r="G820" i="1"/>
  <c r="F820" i="1"/>
  <c r="G819" i="1"/>
  <c r="F819" i="1"/>
  <c r="G818" i="1"/>
  <c r="F818" i="1"/>
  <c r="G817" i="1"/>
  <c r="F817" i="1"/>
  <c r="H815" i="1"/>
  <c r="E815" i="1"/>
  <c r="D815" i="1"/>
  <c r="C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H785" i="1"/>
  <c r="E785" i="1"/>
  <c r="D785" i="1"/>
  <c r="C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H774" i="1"/>
  <c r="E774" i="1"/>
  <c r="D774" i="1"/>
  <c r="C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H757" i="1"/>
  <c r="E757" i="1"/>
  <c r="D757" i="1"/>
  <c r="C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H749" i="1"/>
  <c r="E749" i="1"/>
  <c r="D749" i="1"/>
  <c r="C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H723" i="1"/>
  <c r="E723" i="1"/>
  <c r="D723" i="1"/>
  <c r="C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H708" i="1"/>
  <c r="E708" i="1"/>
  <c r="C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H690" i="1"/>
  <c r="E690" i="1"/>
  <c r="D690" i="1"/>
  <c r="C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H675" i="1"/>
  <c r="E675" i="1"/>
  <c r="D675" i="1"/>
  <c r="C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H661" i="1"/>
  <c r="E661" i="1"/>
  <c r="D661" i="1"/>
  <c r="C661" i="1"/>
  <c r="G660" i="1"/>
  <c r="F660" i="1"/>
  <c r="G659" i="1"/>
  <c r="F659" i="1"/>
  <c r="G658" i="1"/>
  <c r="F658" i="1"/>
  <c r="H656" i="1"/>
  <c r="E656" i="1"/>
  <c r="D656" i="1"/>
  <c r="C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H643" i="1"/>
  <c r="E643" i="1"/>
  <c r="D643" i="1"/>
  <c r="C643" i="1"/>
  <c r="G642" i="1"/>
  <c r="F642" i="1"/>
  <c r="G641" i="1"/>
  <c r="F641" i="1"/>
  <c r="G640" i="1"/>
  <c r="F640" i="1"/>
  <c r="G639" i="1"/>
  <c r="F639" i="1"/>
  <c r="H637" i="1"/>
  <c r="E637" i="1"/>
  <c r="D637" i="1"/>
  <c r="C637" i="1"/>
  <c r="G636" i="1"/>
  <c r="F636" i="1"/>
  <c r="G635" i="1"/>
  <c r="F635" i="1"/>
  <c r="G634" i="1"/>
  <c r="F634" i="1"/>
  <c r="G633" i="1"/>
  <c r="F633" i="1"/>
  <c r="G632" i="1"/>
  <c r="F632" i="1"/>
  <c r="H630" i="1"/>
  <c r="E630" i="1"/>
  <c r="D630" i="1"/>
  <c r="C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H620" i="1"/>
  <c r="E620" i="1"/>
  <c r="D620" i="1"/>
  <c r="C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H592" i="1"/>
  <c r="E592" i="1"/>
  <c r="D592" i="1"/>
  <c r="C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H572" i="1"/>
  <c r="E572" i="1"/>
  <c r="D572" i="1"/>
  <c r="C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H560" i="1"/>
  <c r="E560" i="1"/>
  <c r="D560" i="1"/>
  <c r="C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H547" i="1"/>
  <c r="E547" i="1"/>
  <c r="D547" i="1"/>
  <c r="C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H528" i="1"/>
  <c r="E528" i="1"/>
  <c r="D528" i="1"/>
  <c r="C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H517" i="1"/>
  <c r="E517" i="1"/>
  <c r="D517" i="1"/>
  <c r="C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H507" i="1"/>
  <c r="E507" i="1"/>
  <c r="D507" i="1"/>
  <c r="C507" i="1"/>
  <c r="G506" i="1"/>
  <c r="F506" i="1"/>
  <c r="G505" i="1"/>
  <c r="F505" i="1"/>
  <c r="G504" i="1"/>
  <c r="F504" i="1"/>
  <c r="G503" i="1"/>
  <c r="F503" i="1"/>
  <c r="G502" i="1"/>
  <c r="F502" i="1"/>
  <c r="H500" i="1"/>
  <c r="E500" i="1"/>
  <c r="D500" i="1"/>
  <c r="C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H484" i="1"/>
  <c r="E484" i="1"/>
  <c r="D484" i="1"/>
  <c r="C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H459" i="1"/>
  <c r="E459" i="1"/>
  <c r="D459" i="1"/>
  <c r="C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H443" i="1"/>
  <c r="E443" i="1"/>
  <c r="D443" i="1"/>
  <c r="C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H426" i="1"/>
  <c r="E426" i="1"/>
  <c r="D426" i="1"/>
  <c r="C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H408" i="1"/>
  <c r="E408" i="1"/>
  <c r="D408" i="1"/>
  <c r="C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H392" i="1"/>
  <c r="E392" i="1"/>
  <c r="D392" i="1"/>
  <c r="C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H378" i="1"/>
  <c r="E378" i="1"/>
  <c r="D378" i="1"/>
  <c r="C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H356" i="1"/>
  <c r="E356" i="1"/>
  <c r="D356" i="1"/>
  <c r="C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H340" i="1"/>
  <c r="E340" i="1"/>
  <c r="D340" i="1"/>
  <c r="C340" i="1"/>
  <c r="G339" i="1"/>
  <c r="F339" i="1"/>
  <c r="G338" i="1"/>
  <c r="F338" i="1"/>
  <c r="G337" i="1"/>
  <c r="F337" i="1"/>
  <c r="G336" i="1"/>
  <c r="F336" i="1"/>
  <c r="G335" i="1"/>
  <c r="F335" i="1"/>
  <c r="H333" i="1"/>
  <c r="E333" i="1"/>
  <c r="D333" i="1"/>
  <c r="C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H320" i="1"/>
  <c r="E320" i="1"/>
  <c r="D320" i="1"/>
  <c r="C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H304" i="1"/>
  <c r="E304" i="1"/>
  <c r="D304" i="1"/>
  <c r="C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H282" i="1"/>
  <c r="E282" i="1"/>
  <c r="D282" i="1"/>
  <c r="C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H270" i="1"/>
  <c r="E270" i="1"/>
  <c r="D270" i="1"/>
  <c r="C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H255" i="1"/>
  <c r="E255" i="1"/>
  <c r="D255" i="1"/>
  <c r="C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H247" i="1"/>
  <c r="E247" i="1"/>
  <c r="D247" i="1"/>
  <c r="C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H235" i="1"/>
  <c r="E235" i="1"/>
  <c r="D235" i="1"/>
  <c r="C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H227" i="1"/>
  <c r="E227" i="1"/>
  <c r="D227" i="1"/>
  <c r="C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H219" i="1"/>
  <c r="E219" i="1"/>
  <c r="D219" i="1"/>
  <c r="C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H203" i="1"/>
  <c r="E203" i="1"/>
  <c r="D203" i="1"/>
  <c r="C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H193" i="1"/>
  <c r="E193" i="1"/>
  <c r="D193" i="1"/>
  <c r="C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H172" i="1"/>
  <c r="E172" i="1"/>
  <c r="D172" i="1"/>
  <c r="C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H157" i="1"/>
  <c r="E157" i="1"/>
  <c r="D157" i="1"/>
  <c r="C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H148" i="1"/>
  <c r="E148" i="1"/>
  <c r="D148" i="1"/>
  <c r="C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H135" i="1"/>
  <c r="E135" i="1"/>
  <c r="D135" i="1"/>
  <c r="C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H123" i="1"/>
  <c r="E123" i="1"/>
  <c r="D123" i="1"/>
  <c r="C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H109" i="1"/>
  <c r="E109" i="1"/>
  <c r="D109" i="1"/>
  <c r="C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H92" i="1"/>
  <c r="E92" i="1"/>
  <c r="D92" i="1"/>
  <c r="C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H80" i="1"/>
  <c r="E80" i="1"/>
  <c r="D80" i="1"/>
  <c r="C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H49" i="1"/>
  <c r="E49" i="1"/>
  <c r="D49" i="1"/>
  <c r="C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H33" i="1"/>
  <c r="E33" i="1"/>
  <c r="D33" i="1"/>
  <c r="C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H24" i="1"/>
  <c r="E24" i="1"/>
  <c r="D24" i="1"/>
  <c r="C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D724" i="1" l="1"/>
  <c r="D393" i="1"/>
  <c r="D1063" i="2"/>
  <c r="D1195" i="2"/>
  <c r="D649" i="2"/>
  <c r="D467" i="2"/>
  <c r="D379" i="2"/>
  <c r="H1195" i="2"/>
  <c r="H1289" i="2"/>
  <c r="H467" i="2"/>
  <c r="H649" i="2"/>
  <c r="H1063" i="2"/>
  <c r="F1399" i="2"/>
  <c r="H379" i="2"/>
  <c r="G609" i="2"/>
  <c r="F941" i="2"/>
  <c r="G1581" i="2"/>
  <c r="F1490" i="2"/>
  <c r="F523" i="2"/>
  <c r="G625" i="2"/>
  <c r="G1059" i="2"/>
  <c r="F1169" i="2"/>
  <c r="F1201" i="2"/>
  <c r="F1305" i="2"/>
  <c r="G226" i="2"/>
  <c r="G772" i="2"/>
  <c r="G1134" i="2"/>
  <c r="G1158" i="2"/>
  <c r="G1194" i="2"/>
  <c r="G1244" i="2"/>
  <c r="G1288" i="2"/>
  <c r="F1672" i="2"/>
  <c r="F1581" i="2"/>
  <c r="G1490" i="2"/>
  <c r="F1217" i="2"/>
  <c r="G752" i="2"/>
  <c r="G824" i="2"/>
  <c r="G1040" i="2"/>
  <c r="G1305" i="2"/>
  <c r="G1680" i="1"/>
  <c r="G1588" i="1"/>
  <c r="F1496" i="1"/>
  <c r="F1680" i="1"/>
  <c r="F1588" i="1"/>
  <c r="G1307" i="1"/>
  <c r="G1496" i="1"/>
  <c r="F1403" i="1"/>
  <c r="F1233" i="1"/>
  <c r="F1003" i="1"/>
  <c r="F109" i="1"/>
  <c r="F1240" i="1"/>
  <c r="G80" i="1"/>
  <c r="G92" i="1"/>
  <c r="G148" i="1"/>
  <c r="G172" i="1"/>
  <c r="G392" i="1"/>
  <c r="G426" i="1"/>
  <c r="F708" i="1"/>
  <c r="F1116" i="1"/>
  <c r="G1168" i="1"/>
  <c r="G1176" i="1"/>
  <c r="F1184" i="1"/>
  <c r="G1257" i="1"/>
  <c r="F1307" i="1"/>
  <c r="F193" i="1"/>
  <c r="G484" i="1"/>
  <c r="F123" i="1"/>
  <c r="F135" i="1"/>
  <c r="G203" i="1"/>
  <c r="G219" i="1"/>
  <c r="G227" i="1"/>
  <c r="G235" i="1"/>
  <c r="G247" i="1"/>
  <c r="G255" i="1"/>
  <c r="F484" i="1"/>
  <c r="G517" i="1"/>
  <c r="G675" i="1"/>
  <c r="G723" i="1"/>
  <c r="G749" i="1"/>
  <c r="G757" i="1"/>
  <c r="F785" i="1"/>
  <c r="F510" i="2"/>
  <c r="F630" i="2"/>
  <c r="F728" i="2"/>
  <c r="F896" i="2"/>
  <c r="F1166" i="2"/>
  <c r="G231" i="2"/>
  <c r="G599" i="2"/>
  <c r="G765" i="2"/>
  <c r="G869" i="2"/>
  <c r="G1229" i="2"/>
  <c r="G1241" i="2"/>
  <c r="G1253" i="2"/>
  <c r="G1273" i="2"/>
  <c r="G1285" i="2"/>
  <c r="G81" i="2"/>
  <c r="F165" i="2"/>
  <c r="F586" i="2"/>
  <c r="G165" i="2"/>
  <c r="F81" i="2"/>
  <c r="G16" i="2"/>
  <c r="G36" i="2"/>
  <c r="G308" i="2"/>
  <c r="G368" i="2"/>
  <c r="F386" i="2"/>
  <c r="F520" i="2"/>
  <c r="G157" i="1"/>
  <c r="G193" i="1"/>
  <c r="G333" i="1"/>
  <c r="G443" i="1"/>
  <c r="G459" i="1"/>
  <c r="G507" i="1"/>
  <c r="G1021" i="1"/>
  <c r="G1037" i="1"/>
  <c r="G1073" i="1"/>
  <c r="G1089" i="1"/>
  <c r="G528" i="1"/>
  <c r="G630" i="1"/>
  <c r="F980" i="1"/>
  <c r="G1158" i="1"/>
  <c r="G1116" i="1"/>
  <c r="G1240" i="1"/>
  <c r="G320" i="1"/>
  <c r="F517" i="1"/>
  <c r="G620" i="1"/>
  <c r="F643" i="1"/>
  <c r="G656" i="1"/>
  <c r="F774" i="1"/>
  <c r="G850" i="1"/>
  <c r="G858" i="1"/>
  <c r="G882" i="1"/>
  <c r="G1014" i="1"/>
  <c r="G1066" i="1"/>
  <c r="F572" i="1"/>
  <c r="G980" i="1"/>
  <c r="G1003" i="1"/>
  <c r="F320" i="1"/>
  <c r="F690" i="1"/>
  <c r="F912" i="1"/>
  <c r="G547" i="1"/>
  <c r="G637" i="1"/>
  <c r="G643" i="1"/>
  <c r="G270" i="1"/>
  <c r="F282" i="1"/>
  <c r="F356" i="1"/>
  <c r="F1176" i="1"/>
  <c r="F1193" i="1"/>
  <c r="F1225" i="1"/>
  <c r="F24" i="1"/>
  <c r="G33" i="1"/>
  <c r="G49" i="1"/>
  <c r="F227" i="1"/>
  <c r="F247" i="1"/>
  <c r="G282" i="1"/>
  <c r="G378" i="1"/>
  <c r="G408" i="1"/>
  <c r="F500" i="1"/>
  <c r="G661" i="1"/>
  <c r="G815" i="1"/>
  <c r="F822" i="1"/>
  <c r="G943" i="1"/>
  <c r="G1055" i="1"/>
  <c r="G1059" i="1"/>
  <c r="G1099" i="1"/>
  <c r="G356" i="1"/>
  <c r="F340" i="1"/>
  <c r="G1225" i="1"/>
  <c r="F270" i="1"/>
  <c r="F255" i="1"/>
  <c r="G123" i="1"/>
  <c r="G822" i="1"/>
  <c r="G592" i="1"/>
  <c r="G892" i="1"/>
  <c r="G912" i="1"/>
  <c r="F1158" i="1"/>
  <c r="G24" i="1"/>
  <c r="G304" i="1"/>
  <c r="F528" i="1"/>
  <c r="G1148" i="1"/>
  <c r="E393" i="1"/>
  <c r="F675" i="1"/>
  <c r="F1089" i="1"/>
  <c r="F1066" i="1"/>
  <c r="F1257" i="1"/>
  <c r="F203" i="1"/>
  <c r="F443" i="1"/>
  <c r="G774" i="1"/>
  <c r="G785" i="1"/>
  <c r="C1291" i="1"/>
  <c r="E724" i="1"/>
  <c r="G1233" i="1"/>
  <c r="F80" i="1"/>
  <c r="F637" i="1"/>
  <c r="F757" i="1"/>
  <c r="F850" i="1"/>
  <c r="F1037" i="1"/>
  <c r="F1073" i="1"/>
  <c r="G500" i="1"/>
  <c r="C1004" i="1"/>
  <c r="F148" i="1"/>
  <c r="F219" i="1"/>
  <c r="F378" i="1"/>
  <c r="C593" i="1"/>
  <c r="F661" i="1"/>
  <c r="G690" i="1"/>
  <c r="F943" i="1"/>
  <c r="D1004" i="1"/>
  <c r="F1059" i="1"/>
  <c r="F1168" i="1"/>
  <c r="F1275" i="1"/>
  <c r="E593" i="1"/>
  <c r="F507" i="1"/>
  <c r="H593" i="1"/>
  <c r="F630" i="1"/>
  <c r="F92" i="1"/>
  <c r="F333" i="1"/>
  <c r="F426" i="1"/>
  <c r="F815" i="1"/>
  <c r="E1291" i="1"/>
  <c r="F49" i="1"/>
  <c r="F882" i="1"/>
  <c r="F304" i="1"/>
  <c r="G340" i="1"/>
  <c r="C393" i="1"/>
  <c r="F408" i="1"/>
  <c r="F547" i="1"/>
  <c r="G560" i="1"/>
  <c r="D593" i="1"/>
  <c r="C724" i="1"/>
  <c r="E1004" i="1"/>
  <c r="F1099" i="1"/>
  <c r="G1193" i="1"/>
  <c r="G203" i="2"/>
  <c r="G523" i="2"/>
  <c r="G547" i="2"/>
  <c r="F554" i="2"/>
  <c r="F295" i="2"/>
  <c r="F625" i="2"/>
  <c r="G532" i="2"/>
  <c r="G1033" i="2"/>
  <c r="F561" i="2"/>
  <c r="F783" i="2"/>
  <c r="F200" i="2"/>
  <c r="F289" i="2"/>
  <c r="G477" i="2"/>
  <c r="F834" i="2"/>
  <c r="G862" i="2"/>
  <c r="G378" i="2"/>
  <c r="G561" i="2"/>
  <c r="G933" i="2"/>
  <c r="F516" i="2"/>
  <c r="F1059" i="2"/>
  <c r="F403" i="2"/>
  <c r="F604" i="2"/>
  <c r="F933" i="2"/>
  <c r="F1040" i="2"/>
  <c r="G516" i="2"/>
  <c r="G200" i="2"/>
  <c r="G295" i="2"/>
  <c r="F299" i="2"/>
  <c r="G554" i="2"/>
  <c r="F1033" i="2"/>
  <c r="F25" i="2"/>
  <c r="G256" i="2"/>
  <c r="G445" i="2"/>
  <c r="G775" i="2"/>
  <c r="G839" i="2"/>
  <c r="F899" i="2"/>
  <c r="G1062" i="2"/>
  <c r="F1176" i="2"/>
  <c r="G1169" i="2"/>
  <c r="C1289" i="2"/>
  <c r="G1166" i="2"/>
  <c r="C379" i="2"/>
  <c r="F152" i="2"/>
  <c r="F532" i="2"/>
  <c r="G604" i="2"/>
  <c r="C649" i="2"/>
  <c r="G783" i="2"/>
  <c r="C1063" i="2"/>
  <c r="F1158" i="2"/>
  <c r="F1241" i="2"/>
  <c r="E1289" i="2"/>
  <c r="G899" i="2"/>
  <c r="F477" i="2"/>
  <c r="G896" i="2"/>
  <c r="G510" i="2"/>
  <c r="F16" i="2"/>
  <c r="G29" i="2"/>
  <c r="F36" i="2"/>
  <c r="F308" i="2"/>
  <c r="G329" i="2"/>
  <c r="G337" i="2"/>
  <c r="G386" i="2"/>
  <c r="G418" i="2"/>
  <c r="F445" i="2"/>
  <c r="C467" i="2"/>
  <c r="G698" i="2"/>
  <c r="F775" i="2"/>
  <c r="F869" i="2"/>
  <c r="F890" i="2"/>
  <c r="G1028" i="2"/>
  <c r="G520" i="2"/>
  <c r="F256" i="2"/>
  <c r="F1244" i="2"/>
  <c r="E379" i="2"/>
  <c r="F85" i="2"/>
  <c r="F226" i="2"/>
  <c r="F368" i="2"/>
  <c r="E467" i="2"/>
  <c r="F772" i="2"/>
  <c r="F862" i="2"/>
  <c r="E1063" i="2"/>
  <c r="C1195" i="2"/>
  <c r="E1195" i="2"/>
  <c r="F1285" i="2"/>
  <c r="G1176" i="2"/>
  <c r="G1201" i="2"/>
  <c r="F547" i="2"/>
  <c r="G728" i="2"/>
  <c r="F29" i="2"/>
  <c r="F203" i="2"/>
  <c r="G403" i="2"/>
  <c r="F418" i="2"/>
  <c r="F462" i="2"/>
  <c r="G586" i="2"/>
  <c r="G633" i="2"/>
  <c r="F765" i="2"/>
  <c r="F839" i="2"/>
  <c r="G941" i="2"/>
  <c r="G993" i="2"/>
  <c r="F1137" i="2"/>
  <c r="F231" i="2"/>
  <c r="F329" i="2"/>
  <c r="F343" i="2"/>
  <c r="F466" i="2"/>
  <c r="F633" i="2"/>
  <c r="F698" i="2"/>
  <c r="F752" i="2"/>
  <c r="F993" i="2"/>
  <c r="F1028" i="2"/>
  <c r="F1134" i="2"/>
  <c r="F1253" i="2"/>
  <c r="G25" i="2"/>
  <c r="G85" i="2"/>
  <c r="G152" i="2"/>
  <c r="G289" i="2"/>
  <c r="G299" i="2"/>
  <c r="G343" i="2"/>
  <c r="G466" i="2"/>
  <c r="G630" i="2"/>
  <c r="G648" i="2"/>
  <c r="G834" i="2"/>
  <c r="G890" i="2"/>
  <c r="G1137" i="2"/>
  <c r="G1217" i="2"/>
  <c r="G1399" i="2"/>
  <c r="G462" i="2"/>
  <c r="F337" i="2"/>
  <c r="F378" i="2"/>
  <c r="F599" i="2"/>
  <c r="F609" i="2"/>
  <c r="F824" i="2"/>
  <c r="F1229" i="2"/>
  <c r="F1273" i="2"/>
  <c r="E649" i="2"/>
  <c r="F648" i="2"/>
  <c r="F1062" i="2"/>
  <c r="F1194" i="2"/>
  <c r="F1288" i="2"/>
  <c r="F157" i="1"/>
  <c r="H393" i="1"/>
  <c r="F560" i="1"/>
  <c r="F656" i="1"/>
  <c r="F1014" i="1"/>
  <c r="F1148" i="1"/>
  <c r="G1275" i="1"/>
  <c r="G1403" i="1"/>
  <c r="H1004" i="1"/>
  <c r="F33" i="1"/>
  <c r="F235" i="1"/>
  <c r="F392" i="1"/>
  <c r="F620" i="1"/>
  <c r="F723" i="1"/>
  <c r="F749" i="1"/>
  <c r="F892" i="1"/>
  <c r="F1021" i="1"/>
  <c r="G1184" i="1"/>
  <c r="G1290" i="1"/>
  <c r="G109" i="1"/>
  <c r="G135" i="1"/>
  <c r="G572" i="1"/>
  <c r="D1291" i="1"/>
  <c r="F172" i="1"/>
  <c r="F459" i="1"/>
  <c r="H724" i="1"/>
  <c r="F1055" i="1"/>
  <c r="G708" i="1"/>
  <c r="F592" i="1"/>
  <c r="H1291" i="1"/>
  <c r="F858" i="1"/>
  <c r="D1290" i="2" l="1"/>
  <c r="H1290" i="2"/>
  <c r="F649" i="2"/>
  <c r="G467" i="2"/>
  <c r="F593" i="1"/>
  <c r="G724" i="1"/>
  <c r="G1195" i="2"/>
  <c r="G1063" i="2"/>
  <c r="G393" i="1"/>
  <c r="E1292" i="1"/>
  <c r="C1292" i="1"/>
  <c r="F1004" i="1"/>
  <c r="G1004" i="1"/>
  <c r="F724" i="1"/>
  <c r="G593" i="1"/>
  <c r="F1289" i="2"/>
  <c r="F379" i="2"/>
  <c r="F467" i="2"/>
  <c r="F1063" i="2"/>
  <c r="E1290" i="2"/>
  <c r="G379" i="2"/>
  <c r="C1290" i="2"/>
  <c r="G649" i="2"/>
  <c r="F1195" i="2"/>
  <c r="G1289" i="2"/>
  <c r="F393" i="1"/>
  <c r="H1292" i="1"/>
  <c r="F1291" i="1"/>
  <c r="D1292" i="1"/>
  <c r="G1291" i="1"/>
  <c r="G1292" i="1" l="1"/>
  <c r="G1290" i="2"/>
  <c r="F1290" i="2"/>
  <c r="F1292" i="1"/>
</calcChain>
</file>

<file path=xl/sharedStrings.xml><?xml version="1.0" encoding="utf-8"?>
<sst xmlns="http://schemas.openxmlformats.org/spreadsheetml/2006/main" count="3421" uniqueCount="764">
  <si>
    <t>RELATÓRIO POR REGIÕES DO SISTEMA ASPA/AGROGEO-ANO 2025</t>
  </si>
  <si>
    <t>ESTADO DO RIO DE JANEIRO</t>
  </si>
  <si>
    <t xml:space="preserve">MUNICÍPIOS / CULTURA </t>
  </si>
  <si>
    <t>Nº PRODUTORES</t>
  </si>
  <si>
    <t>PRODUÇÃO COLHIDA (t)</t>
  </si>
  <si>
    <t>ÁREA COLHIDA (ha)</t>
  </si>
  <si>
    <t>PREÇO (R$/KG)</t>
  </si>
  <si>
    <t>PRODUTIVIDADE(t/ha)</t>
  </si>
  <si>
    <t>FATURAMENTO BRUTO(R$)</t>
  </si>
  <si>
    <t>REGIÃO : CENTRO</t>
  </si>
  <si>
    <t>MUNICIPIO : Araruama</t>
  </si>
  <si>
    <t>ABOBORA</t>
  </si>
  <si>
    <t>ACEROLA</t>
  </si>
  <si>
    <t>AIPIM</t>
  </si>
  <si>
    <t>BATATA DOCE</t>
  </si>
  <si>
    <t>CANA DE AÇUCAR</t>
  </si>
  <si>
    <t>COCO VERDE</t>
  </si>
  <si>
    <t>FEIJÃO</t>
  </si>
  <si>
    <t>FEIJÃO MAUÁ</t>
  </si>
  <si>
    <t>LARANJA</t>
  </si>
  <si>
    <t>LIMÃO</t>
  </si>
  <si>
    <t>MARACUJÁ</t>
  </si>
  <si>
    <t>MELANCIA</t>
  </si>
  <si>
    <t>MILHO</t>
  </si>
  <si>
    <t>QUIABO</t>
  </si>
  <si>
    <t>TANGERINA</t>
  </si>
  <si>
    <t>TANGERINA PONCÃ</t>
  </si>
  <si>
    <t xml:space="preserve">TOTAL Araruama </t>
  </si>
  <si>
    <t>MUNICIPIO : Armação dos Búzios</t>
  </si>
  <si>
    <t>ALFACE</t>
  </si>
  <si>
    <t>BANANA PRATA</t>
  </si>
  <si>
    <t xml:space="preserve">TOTAL Armação dos Búzios </t>
  </si>
  <si>
    <t>MUNICIPIO : Cabo Frio</t>
  </si>
  <si>
    <t>CANA CALDO</t>
  </si>
  <si>
    <t>CANA FORRAGEIRA</t>
  </si>
  <si>
    <t>GOIABA</t>
  </si>
  <si>
    <t>MILHO FORRAGEIRO</t>
  </si>
  <si>
    <t xml:space="preserve">TOTAL Cabo Frio </t>
  </si>
  <si>
    <t>MUNICIPIO : Cachoeiras de Macacu</t>
  </si>
  <si>
    <t>ABACAXI</t>
  </si>
  <si>
    <t>ABOBRINHA</t>
  </si>
  <si>
    <t>BANANA NANICA</t>
  </si>
  <si>
    <t>BERINJELA</t>
  </si>
  <si>
    <t>GRAVIOLA</t>
  </si>
  <si>
    <t>INHAME</t>
  </si>
  <si>
    <t>JILÓ</t>
  </si>
  <si>
    <t>LIXIA</t>
  </si>
  <si>
    <t>MAXIXE</t>
  </si>
  <si>
    <t>MILHO VERDE</t>
  </si>
  <si>
    <t>PALMITO</t>
  </si>
  <si>
    <t>PEPINO</t>
  </si>
  <si>
    <t>PIMENTA</t>
  </si>
  <si>
    <t>PIMENTÃO</t>
  </si>
  <si>
    <t>VAGEM</t>
  </si>
  <si>
    <t xml:space="preserve">TOTAL Cachoeiras de Macacu </t>
  </si>
  <si>
    <t>MUNICIPIO : Casimiro de Abreu</t>
  </si>
  <si>
    <t>BANANA DA TERRA</t>
  </si>
  <si>
    <t xml:space="preserve">TOTAL Casimiro de Abreu </t>
  </si>
  <si>
    <t>MUNICIPIO : Duque de Caxias</t>
  </si>
  <si>
    <t xml:space="preserve">TOTAL Duque de Caxias </t>
  </si>
  <si>
    <t>MUNICIPIO : Guapimirim</t>
  </si>
  <si>
    <t>CAFÉ CONILON</t>
  </si>
  <si>
    <t xml:space="preserve">TOTAL Guapimirim </t>
  </si>
  <si>
    <t>MUNICIPIO : Iguaba Grande</t>
  </si>
  <si>
    <t xml:space="preserve">TOTAL Iguaba Grande </t>
  </si>
  <si>
    <t>MUNICIPIO : Itaboraí</t>
  </si>
  <si>
    <t>PITAIA</t>
  </si>
  <si>
    <t xml:space="preserve">TOTAL Itaboraí </t>
  </si>
  <si>
    <t>MUNICIPIO : Itaguaí</t>
  </si>
  <si>
    <t xml:space="preserve">TOTAL Itaguaí </t>
  </si>
  <si>
    <t>MUNICIPIO : Japeri</t>
  </si>
  <si>
    <t xml:space="preserve">TOTAL Japeri </t>
  </si>
  <si>
    <t>MUNICIPIO : Magé</t>
  </si>
  <si>
    <t>CARÁ</t>
  </si>
  <si>
    <t xml:space="preserve">TOTAL Magé </t>
  </si>
  <si>
    <t>MUNICIPIO : Mangaratiba</t>
  </si>
  <si>
    <t>CAQUI</t>
  </si>
  <si>
    <t xml:space="preserve">TOTAL Mangaratiba </t>
  </si>
  <si>
    <t>MUNICIPIO : Maricá</t>
  </si>
  <si>
    <t>ABACATE</t>
  </si>
  <si>
    <t>BANANA OURO</t>
  </si>
  <si>
    <t>MAMÃO</t>
  </si>
  <si>
    <t xml:space="preserve">TOTAL Maricá </t>
  </si>
  <si>
    <t>MUNICIPIO : Mendes</t>
  </si>
  <si>
    <t xml:space="preserve">TOTAL Mendes </t>
  </si>
  <si>
    <t>MUNICIPIO : Niterói</t>
  </si>
  <si>
    <t xml:space="preserve">TOTAL Niterói </t>
  </si>
  <si>
    <t>MUNICIPIO : Nova Iguaçu</t>
  </si>
  <si>
    <t xml:space="preserve">TOTAL Nova Iguaçu </t>
  </si>
  <si>
    <t>MUNICIPIO : Paracambi</t>
  </si>
  <si>
    <t xml:space="preserve">TOTAL Paracambi </t>
  </si>
  <si>
    <t>MUNICIPIO : Queimados</t>
  </si>
  <si>
    <t>CEBOLINHA</t>
  </si>
  <si>
    <t>COENTRO</t>
  </si>
  <si>
    <t>COUVE</t>
  </si>
  <si>
    <t>SALSA</t>
  </si>
  <si>
    <t xml:space="preserve">TOTAL Queimados </t>
  </si>
  <si>
    <t>MUNICIPIO : Rio Bonito</t>
  </si>
  <si>
    <t xml:space="preserve">TOTAL Rio Bonito </t>
  </si>
  <si>
    <t>MUNICIPIO : Rio de Janeiro</t>
  </si>
  <si>
    <t>AGRIÃO</t>
  </si>
  <si>
    <t>CHICÓRIA</t>
  </si>
  <si>
    <t>CHUCHU</t>
  </si>
  <si>
    <t xml:space="preserve">TOTAL Rio de Janeiro </t>
  </si>
  <si>
    <t>MUNICIPIO : São Gonçalo</t>
  </si>
  <si>
    <t>ALFACE - CULT. PROTG</t>
  </si>
  <si>
    <t>MANGA</t>
  </si>
  <si>
    <t xml:space="preserve">TOTAL São Gonçalo </t>
  </si>
  <si>
    <t>MUNICIPIO : São Pedro da Aldeia</t>
  </si>
  <si>
    <t xml:space="preserve">TOTAL São Pedro da Aldeia </t>
  </si>
  <si>
    <t>MUNICIPIO : Saquarema</t>
  </si>
  <si>
    <t xml:space="preserve">TOTAL Saquarema </t>
  </si>
  <si>
    <t>MUNICIPIO : Seropédica</t>
  </si>
  <si>
    <t>BERTALHA</t>
  </si>
  <si>
    <t xml:space="preserve">TOTAL Seropédica </t>
  </si>
  <si>
    <t>MUNICIPIO : Silva Jardim</t>
  </si>
  <si>
    <t xml:space="preserve">TOTAL Silva Jardim </t>
  </si>
  <si>
    <t>MUNICIPIO : Tanguá</t>
  </si>
  <si>
    <t>FEIJÃO GUANDU</t>
  </si>
  <si>
    <t>TOMATE</t>
  </si>
  <si>
    <t xml:space="preserve">TOTAL Tanguá </t>
  </si>
  <si>
    <t xml:space="preserve">TOTAL CENTRO </t>
  </si>
  <si>
    <t>REGIÃO : NOROESTE</t>
  </si>
  <si>
    <t>MUNICIPIO : Aperibé</t>
  </si>
  <si>
    <t xml:space="preserve">TOTAL Aperibé </t>
  </si>
  <si>
    <t>MUNICIPIO : Bom Jesus do Itabapoana</t>
  </si>
  <si>
    <t>CAFÉ ARÁBICA</t>
  </si>
  <si>
    <t xml:space="preserve">TOTAL Bom Jesus do Itabapoana </t>
  </si>
  <si>
    <t>MUNICIPIO : Cambuci</t>
  </si>
  <si>
    <t>ARROZ</t>
  </si>
  <si>
    <t>MANDIOCA</t>
  </si>
  <si>
    <t xml:space="preserve">TOTAL Cambuci </t>
  </si>
  <si>
    <t>MUNICIPIO : Italva</t>
  </si>
  <si>
    <t xml:space="preserve">TOTAL Italva </t>
  </si>
  <si>
    <t>MUNICIPIO : Itaocara</t>
  </si>
  <si>
    <t xml:space="preserve">TOTAL Itaocara </t>
  </si>
  <si>
    <t>MUNICIPIO : Itaperuna</t>
  </si>
  <si>
    <t xml:space="preserve">TOTAL Itaperuna </t>
  </si>
  <si>
    <t>MUNICIPIO : Laje do Muriaé</t>
  </si>
  <si>
    <t xml:space="preserve">TOTAL Laje do Muriaé </t>
  </si>
  <si>
    <t>MUNICIPIO : Miracema</t>
  </si>
  <si>
    <t xml:space="preserve">TOTAL Miracema </t>
  </si>
  <si>
    <t>MUNICIPIO : Natividade</t>
  </si>
  <si>
    <t xml:space="preserve">TOTAL Natividade </t>
  </si>
  <si>
    <t>MUNICIPIO : Porciúncula</t>
  </si>
  <si>
    <t xml:space="preserve">TOTAL Porciúncula </t>
  </si>
  <si>
    <t>MUNICIPIO : Santo Antônio de Pádua</t>
  </si>
  <si>
    <t xml:space="preserve">TOTAL Santo Antônio de Pádua </t>
  </si>
  <si>
    <t>MUNICIPIO : São José de Ubá</t>
  </si>
  <si>
    <t>UVA</t>
  </si>
  <si>
    <t xml:space="preserve">TOTAL São José de Ubá </t>
  </si>
  <si>
    <t>MUNICIPIO : Varre-Sai</t>
  </si>
  <si>
    <t xml:space="preserve">TOTAL Varre-Sai </t>
  </si>
  <si>
    <t xml:space="preserve">TOTAL NOROESTE </t>
  </si>
  <si>
    <t>REGIÃO : NORTE</t>
  </si>
  <si>
    <t>MUNICIPIO : Campos dos Goytacazes</t>
  </si>
  <si>
    <t>CANA CACHAÇA</t>
  </si>
  <si>
    <t>SOJA</t>
  </si>
  <si>
    <t xml:space="preserve">TOTAL Campos dos Goytacazes </t>
  </si>
  <si>
    <t>MUNICIPIO : Carapebus</t>
  </si>
  <si>
    <t xml:space="preserve">TOTAL Carapebus </t>
  </si>
  <si>
    <t>MUNICIPIO : Cardoso Moreira</t>
  </si>
  <si>
    <t xml:space="preserve">TOTAL Cardoso Moreira </t>
  </si>
  <si>
    <t>MUNICIPIO : Conceição de Macabu</t>
  </si>
  <si>
    <t xml:space="preserve">TOTAL Conceição de Macabu </t>
  </si>
  <si>
    <t>MUNICIPIO : Macaé</t>
  </si>
  <si>
    <t xml:space="preserve">TOTAL Macaé </t>
  </si>
  <si>
    <t>MUNICIPIO : Quissamã</t>
  </si>
  <si>
    <t xml:space="preserve">TOTAL Quissamã </t>
  </si>
  <si>
    <t>MUNICIPIO : Rio das Ostras</t>
  </si>
  <si>
    <t xml:space="preserve">TOTAL Rio das Ostras </t>
  </si>
  <si>
    <t>MUNICIPIO : São Fidélis</t>
  </si>
  <si>
    <t xml:space="preserve">TOTAL São Fidélis </t>
  </si>
  <si>
    <t>MUNICIPIO : São Francisco de Itabapoana</t>
  </si>
  <si>
    <t>PIMENTA DO REINO</t>
  </si>
  <si>
    <t>URUCUM</t>
  </si>
  <si>
    <t xml:space="preserve">TOTAL São Francisco de Itabapoana </t>
  </si>
  <si>
    <t>MUNICIPIO : São João da Barra</t>
  </si>
  <si>
    <t xml:space="preserve">TOTAL São João da Barra </t>
  </si>
  <si>
    <t xml:space="preserve">TOTAL NORTE </t>
  </si>
  <si>
    <t>REGIÃO : SERRANA</t>
  </si>
  <si>
    <t>MUNICIPIO : Bom Jardim</t>
  </si>
  <si>
    <t>COUVE FLOR</t>
  </si>
  <si>
    <t>REPOLHO</t>
  </si>
  <si>
    <t xml:space="preserve">TOTAL Bom Jardim </t>
  </si>
  <si>
    <t>MUNICIPIO : Cantagalo</t>
  </si>
  <si>
    <t xml:space="preserve">TOTAL Cantagalo </t>
  </si>
  <si>
    <t>MUNICIPIO : Carmo</t>
  </si>
  <si>
    <t xml:space="preserve">TOTAL Carmo </t>
  </si>
  <si>
    <t>MUNICIPIO : Cordeiro</t>
  </si>
  <si>
    <t xml:space="preserve">TOTAL Cordeiro </t>
  </si>
  <si>
    <t>MUNICIPIO : Duas Barras</t>
  </si>
  <si>
    <t>ERVILHA</t>
  </si>
  <si>
    <t>FIGO</t>
  </si>
  <si>
    <t xml:space="preserve">TOTAL Duas Barras </t>
  </si>
  <si>
    <t>MUNICIPIO : Macuco</t>
  </si>
  <si>
    <t xml:space="preserve">TOTAL Macuco </t>
  </si>
  <si>
    <t>MUNICIPIO : Nova Friburgo</t>
  </si>
  <si>
    <t>ALHO PORRÓ</t>
  </si>
  <si>
    <t>BETERRABA</t>
  </si>
  <si>
    <t>BROCOLOS</t>
  </si>
  <si>
    <t>CENOURA</t>
  </si>
  <si>
    <t>MORANGO</t>
  </si>
  <si>
    <t>PIMENTÃO-CULT.PROTG</t>
  </si>
  <si>
    <t>TOMATE - CULT.PROTG</t>
  </si>
  <si>
    <t xml:space="preserve">TOTAL Nova Friburgo </t>
  </si>
  <si>
    <t>MUNICIPIO : Santa Maria Madalena</t>
  </si>
  <si>
    <t xml:space="preserve">TOTAL Santa Maria Madalena </t>
  </si>
  <si>
    <t>MUNICIPIO : São José do Vale do Rio Preto</t>
  </si>
  <si>
    <t xml:space="preserve">TOTAL São José do Vale do Rio Preto </t>
  </si>
  <si>
    <t>MUNICIPIO : São Sebastião do Alto</t>
  </si>
  <si>
    <t xml:space="preserve">TOTAL São Sebastião do Alto </t>
  </si>
  <si>
    <t>MUNICIPIO : Sapucaia</t>
  </si>
  <si>
    <t xml:space="preserve">TOTAL Sapucaia </t>
  </si>
  <si>
    <t>MUNICIPIO : Sumidouro</t>
  </si>
  <si>
    <t xml:space="preserve">TOTAL Sumidouro </t>
  </si>
  <si>
    <t>MUNICIPIO : Teresópolis</t>
  </si>
  <si>
    <t>ERVAS AROMÁTICAS</t>
  </si>
  <si>
    <t>ESPINAFRE</t>
  </si>
  <si>
    <t>RÚCULA</t>
  </si>
  <si>
    <t>RÚCULA - CULT. PROTG</t>
  </si>
  <si>
    <t>TOMATE CEREJA</t>
  </si>
  <si>
    <t>VAGEM FRANCESA</t>
  </si>
  <si>
    <t xml:space="preserve">TOTAL Teresópolis </t>
  </si>
  <si>
    <t>MUNICIPIO : Trajano de Moraes</t>
  </si>
  <si>
    <t>BATATA</t>
  </si>
  <si>
    <t xml:space="preserve">TOTAL Trajano de Moraes </t>
  </si>
  <si>
    <t xml:space="preserve">TOTAL SERRANA </t>
  </si>
  <si>
    <t>REGIÃO : SUL</t>
  </si>
  <si>
    <t>MUNICIPIO : Angra dos Reis</t>
  </si>
  <si>
    <t xml:space="preserve">TOTAL Angra dos Reis </t>
  </si>
  <si>
    <t>MUNICIPIO : Areal</t>
  </si>
  <si>
    <t xml:space="preserve">TOTAL Areal </t>
  </si>
  <si>
    <t>MUNICIPIO : Barra do Piraí</t>
  </si>
  <si>
    <t xml:space="preserve">TOTAL Barra do Piraí </t>
  </si>
  <si>
    <t>MUNICIPIO : Barra Mansa</t>
  </si>
  <si>
    <t xml:space="preserve">TOTAL Barra Mansa </t>
  </si>
  <si>
    <t>MUNICIPIO : Comendador Levy Gasparian</t>
  </si>
  <si>
    <t xml:space="preserve">TOTAL Comendador Levy Gasparian </t>
  </si>
  <si>
    <t>MUNICIPIO : Engenheiro Paulo de Frontin</t>
  </si>
  <si>
    <t xml:space="preserve">TOTAL Engenheiro Paulo de Frontin </t>
  </si>
  <si>
    <t>MUNICIPIO : Miguel Pereira</t>
  </si>
  <si>
    <t xml:space="preserve">TOTAL Miguel Pereira </t>
  </si>
  <si>
    <t>MUNICIPIO : Paraíba do Sul</t>
  </si>
  <si>
    <t xml:space="preserve">TOTAL Paraíba do Sul </t>
  </si>
  <si>
    <t>MUNICIPIO : Paraty</t>
  </si>
  <si>
    <t xml:space="preserve">TOTAL Paraty </t>
  </si>
  <si>
    <t>MUNICIPIO : Paty do Alferes</t>
  </si>
  <si>
    <t>LOURO</t>
  </si>
  <si>
    <t xml:space="preserve">TOTAL Paty do Alferes </t>
  </si>
  <si>
    <t>MUNICIPIO : Petrópolis</t>
  </si>
  <si>
    <t xml:space="preserve">TOTAL Petrópolis </t>
  </si>
  <si>
    <t>MUNICIPIO : Pinheiral</t>
  </si>
  <si>
    <t xml:space="preserve">TOTAL Pinheiral </t>
  </si>
  <si>
    <t>MUNICIPIO : Piraí</t>
  </si>
  <si>
    <t xml:space="preserve">TOTAL Piraí </t>
  </si>
  <si>
    <t>MUNICIPIO : Porto Real</t>
  </si>
  <si>
    <t xml:space="preserve">TOTAL Porto Real </t>
  </si>
  <si>
    <t>MUNICIPIO : Quatis</t>
  </si>
  <si>
    <t xml:space="preserve">TOTAL Quatis </t>
  </si>
  <si>
    <t>MUNICIPIO : Resende</t>
  </si>
  <si>
    <t xml:space="preserve">TOTAL Resende </t>
  </si>
  <si>
    <t>MUNICIPIO : Rio Claro</t>
  </si>
  <si>
    <t xml:space="preserve">TOTAL Rio Claro </t>
  </si>
  <si>
    <t>MUNICIPIO : Rio das Flores</t>
  </si>
  <si>
    <t xml:space="preserve">TOTAL Rio das Flores </t>
  </si>
  <si>
    <t>MUNICIPIO : Três Rios</t>
  </si>
  <si>
    <t xml:space="preserve">TOTAL Três Rios </t>
  </si>
  <si>
    <t>MUNICIPIO : Valença</t>
  </si>
  <si>
    <t xml:space="preserve">TOTAL Valença </t>
  </si>
  <si>
    <t>MUNICIPIO : Vassouras</t>
  </si>
  <si>
    <t xml:space="preserve">TOTAL Vassouras </t>
  </si>
  <si>
    <t>MUNICIPIO : Volta Redonda</t>
  </si>
  <si>
    <t xml:space="preserve">TOTAL Volta Redonda </t>
  </si>
  <si>
    <t xml:space="preserve">TOTAL SUL </t>
  </si>
  <si>
    <t xml:space="preserve">TOTAL ESTADO </t>
  </si>
  <si>
    <t>FONTE: Acompanhamento Sistemático da Produção Agrícola-ASPA,Estado do Rio de Janeiro,2025-SISTEMA AGROGEO</t>
  </si>
  <si>
    <t>Empresa de Assistência Técnica e Extensão Rural do Estado do Rio de Janeiro-EMATER-RIO/CPLAN/NIDOC</t>
  </si>
  <si>
    <t>RESUMO - REGIÕES DO ESTADO DO SISTEMA ASPA/AGROGEO - ANO 2025</t>
  </si>
  <si>
    <t>REGIÕES</t>
  </si>
  <si>
    <t>Nº  PRODUTORES</t>
  </si>
  <si>
    <t>PREÇO   (R$/KG)</t>
  </si>
  <si>
    <t>PRODUTIVIDADE    (t/ha)</t>
  </si>
  <si>
    <t>CENTRO</t>
  </si>
  <si>
    <t>NOROESTE</t>
  </si>
  <si>
    <t>NORTE</t>
  </si>
  <si>
    <t>SERRANA</t>
  </si>
  <si>
    <t>SUL</t>
  </si>
  <si>
    <t>RESUMOS - MUNICÍPIOS DO SISTEMA ASPA/AGROGEO - ANO 2025</t>
  </si>
  <si>
    <t xml:space="preserve">ESTADO DO RIO DE JANEIRO </t>
  </si>
  <si>
    <t xml:space="preserve">ORDEM ALFABÉTICA </t>
  </si>
  <si>
    <t>MUNICÍPIOS</t>
  </si>
  <si>
    <t xml:space="preserve"> Angra dos Reis </t>
  </si>
  <si>
    <t xml:space="preserve"> Aperibé </t>
  </si>
  <si>
    <t xml:space="preserve"> Araruama </t>
  </si>
  <si>
    <t xml:space="preserve"> Areal </t>
  </si>
  <si>
    <t xml:space="preserve"> Armação dos Búzios </t>
  </si>
  <si>
    <t xml:space="preserve"> Barra do Piraí </t>
  </si>
  <si>
    <t xml:space="preserve"> Barra Mansa </t>
  </si>
  <si>
    <t xml:space="preserve"> Bom Jardim </t>
  </si>
  <si>
    <t xml:space="preserve"> Bom Jesus do Itabapoana </t>
  </si>
  <si>
    <t xml:space="preserve"> Cabo Frio </t>
  </si>
  <si>
    <t xml:space="preserve"> Cachoeiras de Macacu </t>
  </si>
  <si>
    <t xml:space="preserve"> Cambuci </t>
  </si>
  <si>
    <t xml:space="preserve"> Campos dos Goytacazes </t>
  </si>
  <si>
    <t xml:space="preserve"> Cantagalo </t>
  </si>
  <si>
    <t xml:space="preserve"> Carapebus </t>
  </si>
  <si>
    <t xml:space="preserve"> Cardoso Moreira </t>
  </si>
  <si>
    <t xml:space="preserve"> Carmo </t>
  </si>
  <si>
    <t xml:space="preserve"> Casimiro de Abreu </t>
  </si>
  <si>
    <t xml:space="preserve"> Comendador Levy Gasparian </t>
  </si>
  <si>
    <t xml:space="preserve"> Conceição de Macabu </t>
  </si>
  <si>
    <t xml:space="preserve"> Cordeiro </t>
  </si>
  <si>
    <t xml:space="preserve"> Duas Barras </t>
  </si>
  <si>
    <t xml:space="preserve"> Duque de Caxias </t>
  </si>
  <si>
    <t xml:space="preserve"> Engenheiro Paulo de Frontin </t>
  </si>
  <si>
    <t xml:space="preserve"> Guapimirim </t>
  </si>
  <si>
    <t xml:space="preserve"> Iguaba Grande </t>
  </si>
  <si>
    <t xml:space="preserve"> Itaboraí </t>
  </si>
  <si>
    <t xml:space="preserve"> Itaguaí </t>
  </si>
  <si>
    <t xml:space="preserve"> Italva </t>
  </si>
  <si>
    <t xml:space="preserve"> Itaocara </t>
  </si>
  <si>
    <t xml:space="preserve"> Itaperuna </t>
  </si>
  <si>
    <t xml:space="preserve"> Japeri </t>
  </si>
  <si>
    <t xml:space="preserve"> Laje do Muriaé </t>
  </si>
  <si>
    <t xml:space="preserve"> Macaé </t>
  </si>
  <si>
    <t xml:space="preserve"> Macuco </t>
  </si>
  <si>
    <t xml:space="preserve"> Magé </t>
  </si>
  <si>
    <t xml:space="preserve"> Mangaratiba </t>
  </si>
  <si>
    <t xml:space="preserve"> Maricá </t>
  </si>
  <si>
    <t xml:space="preserve"> Mendes </t>
  </si>
  <si>
    <t xml:space="preserve"> Miguel Pereira </t>
  </si>
  <si>
    <t xml:space="preserve"> Miracema </t>
  </si>
  <si>
    <t xml:space="preserve"> Natividade </t>
  </si>
  <si>
    <t xml:space="preserve"> Niterói </t>
  </si>
  <si>
    <t xml:space="preserve"> Nova Friburgo </t>
  </si>
  <si>
    <t xml:space="preserve"> Nova Iguaçu </t>
  </si>
  <si>
    <t xml:space="preserve"> Paracambi </t>
  </si>
  <si>
    <t xml:space="preserve"> Paraíba do Sul </t>
  </si>
  <si>
    <t xml:space="preserve"> Paraty </t>
  </si>
  <si>
    <t xml:space="preserve"> Paty do Alferes </t>
  </si>
  <si>
    <t xml:space="preserve"> Petrópolis </t>
  </si>
  <si>
    <t xml:space="preserve"> Pinheiral </t>
  </si>
  <si>
    <t xml:space="preserve"> Piraí </t>
  </si>
  <si>
    <t xml:space="preserve"> Porciúncula </t>
  </si>
  <si>
    <t xml:space="preserve"> Porto Real </t>
  </si>
  <si>
    <t xml:space="preserve"> Quatis </t>
  </si>
  <si>
    <t xml:space="preserve"> Queimados </t>
  </si>
  <si>
    <t xml:space="preserve"> Quissamã </t>
  </si>
  <si>
    <t xml:space="preserve"> Resende </t>
  </si>
  <si>
    <t xml:space="preserve"> Rio Bonito </t>
  </si>
  <si>
    <t xml:space="preserve"> Rio Claro </t>
  </si>
  <si>
    <t xml:space="preserve"> Rio das Flores </t>
  </si>
  <si>
    <t xml:space="preserve"> Rio das Ostras </t>
  </si>
  <si>
    <t xml:space="preserve"> Rio de Janeiro </t>
  </si>
  <si>
    <t xml:space="preserve"> Santa Maria Madalena </t>
  </si>
  <si>
    <t xml:space="preserve"> Santo Antônio de Pádua </t>
  </si>
  <si>
    <t xml:space="preserve"> São Fidélis </t>
  </si>
  <si>
    <t xml:space="preserve"> São Francisco de Itabapoana </t>
  </si>
  <si>
    <t xml:space="preserve"> São Gonçalo </t>
  </si>
  <si>
    <t xml:space="preserve"> São João da Barra </t>
  </si>
  <si>
    <t xml:space="preserve"> São José de Ubá </t>
  </si>
  <si>
    <t xml:space="preserve"> São José do Vale do Rio Preto </t>
  </si>
  <si>
    <t xml:space="preserve"> São Pedro da Aldeia </t>
  </si>
  <si>
    <t xml:space="preserve"> São Sebastião do Alto </t>
  </si>
  <si>
    <t xml:space="preserve"> Sapucaia </t>
  </si>
  <si>
    <t xml:space="preserve"> Saquarema </t>
  </si>
  <si>
    <t xml:space="preserve"> Seropédica </t>
  </si>
  <si>
    <t xml:space="preserve"> Silva Jardim </t>
  </si>
  <si>
    <t xml:space="preserve"> Sumidouro </t>
  </si>
  <si>
    <t xml:space="preserve"> Tanguá </t>
  </si>
  <si>
    <t xml:space="preserve"> Teresópolis </t>
  </si>
  <si>
    <t xml:space="preserve"> Trajano de Moraes </t>
  </si>
  <si>
    <t xml:space="preserve"> Três Rios </t>
  </si>
  <si>
    <t xml:space="preserve"> Valença </t>
  </si>
  <si>
    <t xml:space="preserve"> Varre-Sai </t>
  </si>
  <si>
    <t xml:space="preserve"> Vassouras </t>
  </si>
  <si>
    <t xml:space="preserve"> Volta Redonda </t>
  </si>
  <si>
    <t xml:space="preserve">ESTADO </t>
  </si>
  <si>
    <t>ORDEM Decrescente de Produção Colhida</t>
  </si>
  <si>
    <t>ORDEM Decrescente de ÁREA Colhida</t>
  </si>
  <si>
    <t>ORDEM Decrescente de FATURAMENTO</t>
  </si>
  <si>
    <r>
      <rPr>
        <b/>
        <u/>
        <sz val="11"/>
        <rFont val="Calibri"/>
        <family val="2"/>
        <scheme val="minor"/>
      </rPr>
      <t>NOTA 1</t>
    </r>
    <r>
      <rPr>
        <b/>
        <sz val="11"/>
        <rFont val="Calibri"/>
        <family val="2"/>
        <scheme val="minor"/>
      </rPr>
      <t>: As informações disponibilizadas foram obtidas por estimativa a partir de observações de campo dos extensionistas</t>
    </r>
  </si>
  <si>
    <t>lotados nas equipes locais da EMATER-RIO, por meio de contatos com os produtores rurais e suas organizações, sindicatos,</t>
  </si>
  <si>
    <t>rurais, secretarias municipais de agricultura ou equivalentes, mercados locais atacadistas e varejistas do produtor rural, feiras</t>
  </si>
  <si>
    <t>livres do produtor rural, comércio de insumos agropecuários, produtores de mudas e imagens de satélite do Google Earth.</t>
  </si>
  <si>
    <r>
      <rPr>
        <b/>
        <u/>
        <sz val="11"/>
        <rFont val="Calibri"/>
        <family val="2"/>
        <scheme val="minor"/>
      </rPr>
      <t>NOTA 2</t>
    </r>
    <r>
      <rPr>
        <b/>
        <sz val="11"/>
        <rFont val="Calibri"/>
        <family val="2"/>
        <scheme val="minor"/>
      </rPr>
      <t xml:space="preserve">: Segundo Ata da Diretoria Executiva da EMATER-RIO, em 15/01/2014, os municípios de </t>
    </r>
    <r>
      <rPr>
        <b/>
        <u/>
        <sz val="11"/>
        <rFont val="Calibri"/>
        <family val="2"/>
        <scheme val="minor"/>
      </rPr>
      <t>Sapucaia</t>
    </r>
    <r>
      <rPr>
        <b/>
        <sz val="11"/>
        <rFont val="Calibri"/>
        <family val="2"/>
        <scheme val="minor"/>
      </rPr>
      <t xml:space="preserve"> </t>
    </r>
  </si>
  <si>
    <r>
      <t xml:space="preserve">e </t>
    </r>
    <r>
      <rPr>
        <b/>
        <u/>
        <sz val="11"/>
        <rFont val="Calibri"/>
        <family val="2"/>
        <scheme val="minor"/>
      </rPr>
      <t>São José do Vale do Rio Pret</t>
    </r>
    <r>
      <rPr>
        <b/>
        <sz val="11"/>
        <rFont val="Calibri"/>
        <family val="2"/>
        <scheme val="minor"/>
      </rPr>
      <t>o, antes pertencentes à Região Sul, passaram para a Região Serrana.</t>
    </r>
  </si>
  <si>
    <r>
      <rPr>
        <b/>
        <u/>
        <sz val="11"/>
        <rFont val="Calibri"/>
        <family val="2"/>
        <scheme val="minor"/>
      </rPr>
      <t>Rio das Ostras,</t>
    </r>
    <r>
      <rPr>
        <b/>
        <sz val="11"/>
        <rFont val="Calibri"/>
        <family val="2"/>
        <scheme val="minor"/>
      </rPr>
      <t xml:space="preserve"> antes pertencente a Região Centro, passou para a Região Norte, levando-se em conta as</t>
    </r>
  </si>
  <si>
    <t>Regiões Administrativas da EMATER-RIO.</t>
  </si>
  <si>
    <r>
      <rPr>
        <b/>
        <u/>
        <sz val="11"/>
        <rFont val="Calibri"/>
        <family val="2"/>
        <scheme val="minor"/>
      </rPr>
      <t>Nota 3</t>
    </r>
    <r>
      <rPr>
        <b/>
        <sz val="11"/>
        <rFont val="Calibri"/>
        <family val="2"/>
        <scheme val="minor"/>
      </rPr>
      <t xml:space="preserve">: Conforme Reunião Ordinária do Conselho de Administração da Emater-RIO, o município de </t>
    </r>
    <r>
      <rPr>
        <b/>
        <u/>
        <sz val="11"/>
        <rFont val="Calibri"/>
        <family val="2"/>
        <scheme val="minor"/>
      </rPr>
      <t>Mendes</t>
    </r>
    <r>
      <rPr>
        <b/>
        <sz val="11"/>
        <rFont val="Calibri"/>
        <family val="2"/>
        <scheme val="minor"/>
      </rPr>
      <t>, antes</t>
    </r>
  </si>
  <si>
    <t>atendido pela Região Sul, a partir de 21/12/2021 passou a ser atendido pelo Escritório de Paracambi/Região Centro.</t>
  </si>
  <si>
    <t>PRODUÇÃO COLHIDA  (t)</t>
  </si>
  <si>
    <t>RELATÓRIO POR CULTURAS DO SISTEMA ASPA/AGROGEO - ANO 2025</t>
  </si>
  <si>
    <t>ESTADO DO RIO DEJANEIRO</t>
  </si>
  <si>
    <t xml:space="preserve">CULTURAS / MUNICIPIO </t>
  </si>
  <si>
    <t>GRUPO : Fruticultura</t>
  </si>
  <si>
    <t>CULTURA : ABACATE</t>
  </si>
  <si>
    <t>Barra do Piraí</t>
  </si>
  <si>
    <t>Duas Barras</t>
  </si>
  <si>
    <t>Itaocara</t>
  </si>
  <si>
    <t>Maricá</t>
  </si>
  <si>
    <t>Petrópolis</t>
  </si>
  <si>
    <t>Rio de Janeiro</t>
  </si>
  <si>
    <t>Trajano de Moraes</t>
  </si>
  <si>
    <t>Varre-Sai</t>
  </si>
  <si>
    <t xml:space="preserve">TOTAL ABACATE </t>
  </si>
  <si>
    <t>CULTURA : ABACAXI</t>
  </si>
  <si>
    <t>Cachoeiras de Macacu</t>
  </si>
  <si>
    <t>Campos dos Goytacazes</t>
  </si>
  <si>
    <t>Itaboraí</t>
  </si>
  <si>
    <t>Japeri</t>
  </si>
  <si>
    <t>São Francisco de Itabapoana</t>
  </si>
  <si>
    <t>São João da Barra</t>
  </si>
  <si>
    <t>Silva Jardim</t>
  </si>
  <si>
    <t xml:space="preserve">TOTAL ABACAXI </t>
  </si>
  <si>
    <t>CULTURA : ACEROLA</t>
  </si>
  <si>
    <t>Araruama</t>
  </si>
  <si>
    <t xml:space="preserve">TOTAL ACEROLA </t>
  </si>
  <si>
    <t>CULTURA : BANANA DA TERRA</t>
  </si>
  <si>
    <t>Casimiro de Abreu</t>
  </si>
  <si>
    <t>Macaé</t>
  </si>
  <si>
    <t>Paracambi</t>
  </si>
  <si>
    <t xml:space="preserve">TOTAL BANANA DA TERRA </t>
  </si>
  <si>
    <t>CULTURA : BANANA NANICA</t>
  </si>
  <si>
    <t>Areal</t>
  </si>
  <si>
    <t>Bom Jardim</t>
  </si>
  <si>
    <t>Bom Jesus do Itabapoana</t>
  </si>
  <si>
    <t>Carmo</t>
  </si>
  <si>
    <t>Comendador Levy Gasparian</t>
  </si>
  <si>
    <t>Cordeiro</t>
  </si>
  <si>
    <t>Duque de Caxias</t>
  </si>
  <si>
    <t>Engenheiro Paulo de Frontin</t>
  </si>
  <si>
    <t>Itaguaí</t>
  </si>
  <si>
    <t>Magé</t>
  </si>
  <si>
    <t>Mendes</t>
  </si>
  <si>
    <t>Niterói</t>
  </si>
  <si>
    <t>Nova Friburgo</t>
  </si>
  <si>
    <t>Nova Iguaçu</t>
  </si>
  <si>
    <t>Pinheiral</t>
  </si>
  <si>
    <t>Piraí</t>
  </si>
  <si>
    <t>Porciúncula</t>
  </si>
  <si>
    <t>Porto Real</t>
  </si>
  <si>
    <t>Quatis</t>
  </si>
  <si>
    <t>Queimados</t>
  </si>
  <si>
    <t>Rio Bonito</t>
  </si>
  <si>
    <t>Rio Claro</t>
  </si>
  <si>
    <t>Rio das Flores</t>
  </si>
  <si>
    <t>Rio das Ostras</t>
  </si>
  <si>
    <t>Santa Maria Madalena</t>
  </si>
  <si>
    <t>São Fidélis</t>
  </si>
  <si>
    <t>São Gonçalo</t>
  </si>
  <si>
    <t>Sumidouro</t>
  </si>
  <si>
    <t>Tanguá</t>
  </si>
  <si>
    <t>Três Rios</t>
  </si>
  <si>
    <t>Vassouras</t>
  </si>
  <si>
    <t xml:space="preserve">TOTAL BANANA NANICA </t>
  </si>
  <si>
    <t>CULTURA : BANANA OURO</t>
  </si>
  <si>
    <t>Angra dos Reis</t>
  </si>
  <si>
    <t>TOTAL BANANA OURO</t>
  </si>
  <si>
    <t>CULTURA : BANANA PRATA</t>
  </si>
  <si>
    <t>Armação dos Búzios</t>
  </si>
  <si>
    <t>Cabo Frio</t>
  </si>
  <si>
    <t>Cambuci</t>
  </si>
  <si>
    <t>Conceição de Macabu</t>
  </si>
  <si>
    <t>Guapimirim</t>
  </si>
  <si>
    <t>Iguaba Grande</t>
  </si>
  <si>
    <t>Italva</t>
  </si>
  <si>
    <t>Itaperuna</t>
  </si>
  <si>
    <t>Laje do Muriaé</t>
  </si>
  <si>
    <t>Mangaratiba</t>
  </si>
  <si>
    <t>Miguel Pereira</t>
  </si>
  <si>
    <t>Miracema</t>
  </si>
  <si>
    <t>Natividade</t>
  </si>
  <si>
    <t>Paraíba do Sul</t>
  </si>
  <si>
    <t>Paraty</t>
  </si>
  <si>
    <t>Paty do Alferes</t>
  </si>
  <si>
    <t>Santo Antônio de Pádua</t>
  </si>
  <si>
    <t>São José do Vale do Rio Preto</t>
  </si>
  <si>
    <t>São Pedro da Aldeia</t>
  </si>
  <si>
    <t>Saquarema</t>
  </si>
  <si>
    <t>Seropédica</t>
  </si>
  <si>
    <t>Valença</t>
  </si>
  <si>
    <t>Volta Redonda</t>
  </si>
  <si>
    <t xml:space="preserve">TOTAL BANANA PRATA </t>
  </si>
  <si>
    <t>CULTURA : CAQUI</t>
  </si>
  <si>
    <t xml:space="preserve">TOTAL CAQUI </t>
  </si>
  <si>
    <t>CULTURA : COCO VERDE</t>
  </si>
  <si>
    <t>Carapebus</t>
  </si>
  <si>
    <t>Quissamã</t>
  </si>
  <si>
    <t xml:space="preserve">TOTAL COCO VERDE </t>
  </si>
  <si>
    <t>CULTURA : FIGO</t>
  </si>
  <si>
    <t xml:space="preserve">TOTAL FIGO </t>
  </si>
  <si>
    <t>CULTURA : GOIABA</t>
  </si>
  <si>
    <t>São Sebastião do Alto</t>
  </si>
  <si>
    <t xml:space="preserve">TOTAL GOIABA </t>
  </si>
  <si>
    <t>CULTURA : GRAVIOLA</t>
  </si>
  <si>
    <t xml:space="preserve">TOTAL GRAVIOLA </t>
  </si>
  <si>
    <t>CULTURA : LARANJA</t>
  </si>
  <si>
    <t>São José de Ubá</t>
  </si>
  <si>
    <t xml:space="preserve">TOTAL LARANJA </t>
  </si>
  <si>
    <t>CULTURA : LIMÃO</t>
  </si>
  <si>
    <t>Resende</t>
  </si>
  <si>
    <t>Teresópolis</t>
  </si>
  <si>
    <t xml:space="preserve">TOTAL LIMÃO </t>
  </si>
  <si>
    <t>CULTURA : LIXIA</t>
  </si>
  <si>
    <t xml:space="preserve">TOTAL LIXIA </t>
  </si>
  <si>
    <t>CULTURA : MAMÃO</t>
  </si>
  <si>
    <t xml:space="preserve">TOTAL MAMÃO </t>
  </si>
  <si>
    <t>CULTURA : MANGA</t>
  </si>
  <si>
    <t>Aperibé</t>
  </si>
  <si>
    <t xml:space="preserve">TOTAL MANGA </t>
  </si>
  <si>
    <t>CULTURA : MARACUJÁ</t>
  </si>
  <si>
    <t>Sapucaia</t>
  </si>
  <si>
    <t xml:space="preserve">TOTAL MARACUJÁ </t>
  </si>
  <si>
    <t>CULTURA : PITAIA</t>
  </si>
  <si>
    <t xml:space="preserve">TOTAL PITAIA </t>
  </si>
  <si>
    <t>CULTURA : TANGERINA</t>
  </si>
  <si>
    <t xml:space="preserve">TOTAL TANGERINA </t>
  </si>
  <si>
    <t>CULTURA : TANGERINA PONCÃ</t>
  </si>
  <si>
    <t xml:space="preserve">TOTAL TANGERINA PONCÃ </t>
  </si>
  <si>
    <t>CULTURA : UVA</t>
  </si>
  <si>
    <t xml:space="preserve">TOTAL UVA </t>
  </si>
  <si>
    <t xml:space="preserve">TOTAL Fruticultura </t>
  </si>
  <si>
    <t>GRUPO : Grãos</t>
  </si>
  <si>
    <t>CULTURA : ARROZ</t>
  </si>
  <si>
    <t>Cantagalo</t>
  </si>
  <si>
    <t xml:space="preserve">TOTAL ARROZ </t>
  </si>
  <si>
    <t>CULTURA : CAFÉ ARÁBICA</t>
  </si>
  <si>
    <t xml:space="preserve">TOTAL CAFÉ ARÁBICA </t>
  </si>
  <si>
    <t>CULTURA : CAFÉ CONILON</t>
  </si>
  <si>
    <t>Cardoso Moreira</t>
  </si>
  <si>
    <t xml:space="preserve">TOTAL CAFÉ CONILON </t>
  </si>
  <si>
    <t>CULTURA : FEIJÃO</t>
  </si>
  <si>
    <t xml:space="preserve">TOTAL FEIJÃO </t>
  </si>
  <si>
    <t>CULTURA : MILHO</t>
  </si>
  <si>
    <t xml:space="preserve">TOTAL MILHO </t>
  </si>
  <si>
    <t>CULTURA : SOJA</t>
  </si>
  <si>
    <t xml:space="preserve">TOTAL SOJA </t>
  </si>
  <si>
    <t xml:space="preserve">TOTAL Grãos </t>
  </si>
  <si>
    <t>GRUPO : Olerícolas Folhas</t>
  </si>
  <si>
    <t>CULTURA : AGRIÃO</t>
  </si>
  <si>
    <t>Barra Mansa</t>
  </si>
  <si>
    <t xml:space="preserve">TOTAL AGRIÃO </t>
  </si>
  <si>
    <t>CULTURA : ALFACE</t>
  </si>
  <si>
    <t xml:space="preserve">TOTAL ALFACE </t>
  </si>
  <si>
    <t>CULTURA : ALFACE - CULT. PROTG</t>
  </si>
  <si>
    <t xml:space="preserve">TOTAL ALFACE - CULT. PROTG </t>
  </si>
  <si>
    <t>CULTURA : ALHO PORRÓ</t>
  </si>
  <si>
    <t xml:space="preserve">TOTAL ALHO PORRÓ </t>
  </si>
  <si>
    <t>CULTURA : BERTALHA</t>
  </si>
  <si>
    <t xml:space="preserve">TOTAL BERTALHA </t>
  </si>
  <si>
    <t>CULTURA : BROCOLOS</t>
  </si>
  <si>
    <t xml:space="preserve">TOTAL BROCOLOS </t>
  </si>
  <si>
    <t>CULTURA : CEBOLINHA</t>
  </si>
  <si>
    <t xml:space="preserve">TOTAL CEBOLINHA </t>
  </si>
  <si>
    <t>CULTURA : CHICÓRIA</t>
  </si>
  <si>
    <t xml:space="preserve">TOTAL CHICÓRIA </t>
  </si>
  <si>
    <t>CULTURA : COENTRO</t>
  </si>
  <si>
    <t xml:space="preserve">TOTAL COENTRO </t>
  </si>
  <si>
    <t>CULTURA : COUVE</t>
  </si>
  <si>
    <t xml:space="preserve">TOTAL COUVE </t>
  </si>
  <si>
    <t>CULTURA : COUVE FLOR</t>
  </si>
  <si>
    <t xml:space="preserve">TOTAL COUVE FLOR </t>
  </si>
  <si>
    <t>CULTURA : ERVAS AROMÁTICAS</t>
  </si>
  <si>
    <t xml:space="preserve">TOTAL ERVAS AROMÁTICAS </t>
  </si>
  <si>
    <t>CULTURA : ESPINAFRE</t>
  </si>
  <si>
    <t xml:space="preserve">TOTAL ESPINAFRE </t>
  </si>
  <si>
    <t>CULTURA : REPOLHO</t>
  </si>
  <si>
    <t xml:space="preserve">TOTAL REPOLHO </t>
  </si>
  <si>
    <t>CULTURA : RÚCULA</t>
  </si>
  <si>
    <t xml:space="preserve">TOTAL RÚCULA </t>
  </si>
  <si>
    <t>CULTURA : RÚCULA - CULT. PROTG</t>
  </si>
  <si>
    <t xml:space="preserve">TOTAL RÚCULA - CULT. PROTG </t>
  </si>
  <si>
    <t>CULTURA : SALSA</t>
  </si>
  <si>
    <t xml:space="preserve">TOTAL SALSA </t>
  </si>
  <si>
    <t xml:space="preserve">TOTAL Olerícolas Folhas </t>
  </si>
  <si>
    <t>GRUPO : Olerícolas Frutos</t>
  </si>
  <si>
    <t>CULTURA : ABOBORA</t>
  </si>
  <si>
    <t>Macuco</t>
  </si>
  <si>
    <t xml:space="preserve">TOTAL ABOBORA </t>
  </si>
  <si>
    <t>CULTURA : ABOBRINHA</t>
  </si>
  <si>
    <t xml:space="preserve">TOTAL ABOBRINHA </t>
  </si>
  <si>
    <t>CULTURA : BERINJELA</t>
  </si>
  <si>
    <t xml:space="preserve">TOTAL BERINJELA </t>
  </si>
  <si>
    <t>CULTURA : CHUCHU</t>
  </si>
  <si>
    <t xml:space="preserve">TOTAL CHUCHU </t>
  </si>
  <si>
    <t>CULTURA : ERVILHA</t>
  </si>
  <si>
    <t xml:space="preserve">TOTAL ERVILHA </t>
  </si>
  <si>
    <t>CULTURA : FEIJÃO GUANDU</t>
  </si>
  <si>
    <t xml:space="preserve">TOTAL FEIJÃO GUANDU </t>
  </si>
  <si>
    <t>CULTURA : FEIJÃO MAUÁ</t>
  </si>
  <si>
    <t xml:space="preserve">TOTAL FEIJÃO MAUÁ </t>
  </si>
  <si>
    <t>CULTURA : JILÓ</t>
  </si>
  <si>
    <t xml:space="preserve">TOTAL JILÓ </t>
  </si>
  <si>
    <t>CULTURA : MAXIXE</t>
  </si>
  <si>
    <t xml:space="preserve">TOTAL MAXIXE </t>
  </si>
  <si>
    <t>CULTURA : MELANCIA</t>
  </si>
  <si>
    <t xml:space="preserve">TOTAL MELANCIA </t>
  </si>
  <si>
    <t>CULTURA : MILHO VERDE</t>
  </si>
  <si>
    <t xml:space="preserve">TOTAL MILHO VERDE </t>
  </si>
  <si>
    <t>CULTURA : MORANGO</t>
  </si>
  <si>
    <t xml:space="preserve">TOTAL MORANGO </t>
  </si>
  <si>
    <t>CULTURA : PEPINO</t>
  </si>
  <si>
    <t xml:space="preserve">TOTAL PEPINO </t>
  </si>
  <si>
    <t>CULTURA : PIMENTA</t>
  </si>
  <si>
    <t xml:space="preserve">TOTAL PIMENTA </t>
  </si>
  <si>
    <t>CULTURA : PIMENTA DO REINO</t>
  </si>
  <si>
    <t xml:space="preserve">TOTAL PIMENTA DO REINO </t>
  </si>
  <si>
    <t>CULTURA : PIMENTÃO</t>
  </si>
  <si>
    <t xml:space="preserve">TOTAL PIMENTÃO </t>
  </si>
  <si>
    <t>CULTURA : PIMENTÃO-CULT.PROTG</t>
  </si>
  <si>
    <t xml:space="preserve">TOTAL PIMENTÃO-CULT.PROTG </t>
  </si>
  <si>
    <t>CULTURA : QUIABO</t>
  </si>
  <si>
    <t xml:space="preserve">TOTAL QUIABO </t>
  </si>
  <si>
    <t>CULTURA : TOMATE</t>
  </si>
  <si>
    <t xml:space="preserve">TOTAL TOMATE </t>
  </si>
  <si>
    <t>CULTURA : TOMATE CEREJA</t>
  </si>
  <si>
    <t xml:space="preserve">TOTAL TOMATE CEREJA </t>
  </si>
  <si>
    <t>CULTURA : TOMATE - CULT.PROTG</t>
  </si>
  <si>
    <t xml:space="preserve">TOTAL TOMATE - CULT.PROTG </t>
  </si>
  <si>
    <t>CULTURA : VAGEM</t>
  </si>
  <si>
    <t xml:space="preserve">TOTAL VAGEM </t>
  </si>
  <si>
    <t>CULTURA : VAGEM FRANCESA</t>
  </si>
  <si>
    <t xml:space="preserve">TOTAL VAGEM FRANCESA </t>
  </si>
  <si>
    <t xml:space="preserve">TOTAL Olerícolas Frutos </t>
  </si>
  <si>
    <t>GRUPO : Olerícolas Raizes</t>
  </si>
  <si>
    <t>CULTURA : AIPIM</t>
  </si>
  <si>
    <t xml:space="preserve">TOTAL AIPIM </t>
  </si>
  <si>
    <t>CULTURA : BATATA</t>
  </si>
  <si>
    <t xml:space="preserve">TOTAL BATATA </t>
  </si>
  <si>
    <t>CULTURA : BATATA DOCE</t>
  </si>
  <si>
    <t xml:space="preserve">TOTAL BATATA DOCE </t>
  </si>
  <si>
    <t>CULTURA : BETERRABA</t>
  </si>
  <si>
    <t xml:space="preserve">TOTAL BETERRABA </t>
  </si>
  <si>
    <t>CULTURA : CARÁ</t>
  </si>
  <si>
    <t xml:space="preserve">TOTAL CARÁ </t>
  </si>
  <si>
    <t>CULTURA : CENOURA</t>
  </si>
  <si>
    <t xml:space="preserve">TOTAL CENOURA </t>
  </si>
  <si>
    <t>CULTURA : INHAME</t>
  </si>
  <si>
    <t xml:space="preserve">TOTAL INHAME </t>
  </si>
  <si>
    <t xml:space="preserve">TOTAL Olerícolas Raizes </t>
  </si>
  <si>
    <t>GRUPO : Outras Culturas</t>
  </si>
  <si>
    <t>CULTURA : CANA CACHAÇA</t>
  </si>
  <si>
    <t xml:space="preserve">TOTAL CANA CACHAÇA </t>
  </si>
  <si>
    <t>CULTURA : CANA CALDO</t>
  </si>
  <si>
    <t xml:space="preserve">TOTAL CANA CALDO </t>
  </si>
  <si>
    <t>CULTURA : CANA DE AÇUCAR</t>
  </si>
  <si>
    <t xml:space="preserve">TOTAL CANA DE AÇUCAR </t>
  </si>
  <si>
    <t>CULTURA : CANA FORRAGEIRA</t>
  </si>
  <si>
    <t xml:space="preserve">TOTAL CANA FORRAGEIRA </t>
  </si>
  <si>
    <t>CULTURA : LOURO</t>
  </si>
  <si>
    <t xml:space="preserve">TOTAL LOURO </t>
  </si>
  <si>
    <t>CULTURA : MANDIOCA</t>
  </si>
  <si>
    <t xml:space="preserve">TOTAL MANDIOCA </t>
  </si>
  <si>
    <t>CULTURA : MILHO FORRAGEIRO</t>
  </si>
  <si>
    <t xml:space="preserve">TOTAL MILHO FORRAGEIRO </t>
  </si>
  <si>
    <t>CULTURA : PALMITO</t>
  </si>
  <si>
    <t xml:space="preserve">TOTAL PALMITO </t>
  </si>
  <si>
    <t>CULTURA : URUCUM</t>
  </si>
  <si>
    <t xml:space="preserve">TOTAL URUCUM </t>
  </si>
  <si>
    <t xml:space="preserve">TOTAL Outras Culturas </t>
  </si>
  <si>
    <t>RESUMO - GRUPOS DE CULTURAS DO ESTADODO SISTEMA ASPA/AGROGEO - ANO2025</t>
  </si>
  <si>
    <t>GRUPO DE CULTURAS</t>
  </si>
  <si>
    <t>Fruticultura</t>
  </si>
  <si>
    <t>Grãos</t>
  </si>
  <si>
    <t>Olerícolas Folhas</t>
  </si>
  <si>
    <t>Olerícolas Frutos</t>
  </si>
  <si>
    <t>Olerícolas Raizes</t>
  </si>
  <si>
    <t>Outras Culturas</t>
  </si>
  <si>
    <t>ORDEM ALFABÉTICA</t>
  </si>
  <si>
    <t>CULTURAS</t>
  </si>
  <si>
    <t>PRODUÇÃO COLHIDA(t)</t>
  </si>
  <si>
    <t>ÁREA COLHIDA(ha)</t>
  </si>
  <si>
    <t>ESTADO</t>
  </si>
  <si>
    <t>ÁREACOLHIDA(ha)</t>
  </si>
  <si>
    <t>ORDEM Decrescente de Área Colhida</t>
  </si>
  <si>
    <t>ORDEM Decrescente de Faturamento</t>
  </si>
  <si>
    <r>
      <rPr>
        <b/>
        <u/>
        <sz val="11"/>
        <rFont val="Calibri"/>
        <family val="2"/>
        <scheme val="minor"/>
      </rPr>
      <t>Rio das Ostras</t>
    </r>
    <r>
      <rPr>
        <b/>
        <sz val="11"/>
        <rFont val="Calibri"/>
        <family val="2"/>
        <scheme val="minor"/>
      </rPr>
      <t>, antes pertencente a Região Centro, passou para a Região Norte, levando-se em conta as</t>
    </r>
  </si>
  <si>
    <t xml:space="preserve"> ABACATE </t>
  </si>
  <si>
    <t xml:space="preserve"> ABACAXI </t>
  </si>
  <si>
    <t xml:space="preserve"> ACEROLA </t>
  </si>
  <si>
    <t xml:space="preserve"> BANANA DA TERRA </t>
  </si>
  <si>
    <t xml:space="preserve"> BANANA NANICA </t>
  </si>
  <si>
    <t xml:space="preserve"> BANANA OURO</t>
  </si>
  <si>
    <t xml:space="preserve"> BANANA PRATA </t>
  </si>
  <si>
    <t xml:space="preserve"> CAQUI </t>
  </si>
  <si>
    <t xml:space="preserve"> COCO VERDE </t>
  </si>
  <si>
    <t xml:space="preserve"> FIGO </t>
  </si>
  <si>
    <t xml:space="preserve"> GOIABA </t>
  </si>
  <si>
    <t xml:space="preserve"> GRAVIOLA </t>
  </si>
  <si>
    <t xml:space="preserve"> LARANJA </t>
  </si>
  <si>
    <t xml:space="preserve"> LIMÃO </t>
  </si>
  <si>
    <t xml:space="preserve"> LIXIA </t>
  </si>
  <si>
    <t xml:space="preserve"> MAMÃO </t>
  </si>
  <si>
    <t xml:space="preserve"> MANGA </t>
  </si>
  <si>
    <t xml:space="preserve"> MARACUJÁ </t>
  </si>
  <si>
    <t xml:space="preserve"> PITAIA </t>
  </si>
  <si>
    <t xml:space="preserve"> TANGERINA </t>
  </si>
  <si>
    <t xml:space="preserve"> TANGERINA PONCÃ </t>
  </si>
  <si>
    <t xml:space="preserve"> UVA </t>
  </si>
  <si>
    <t xml:space="preserve"> ARROZ </t>
  </si>
  <si>
    <t xml:space="preserve"> CAFÉ ARÁBICA </t>
  </si>
  <si>
    <t xml:space="preserve"> CAFÉ CONILON </t>
  </si>
  <si>
    <t xml:space="preserve"> FEIJÃO </t>
  </si>
  <si>
    <t xml:space="preserve"> MILHO </t>
  </si>
  <si>
    <t xml:space="preserve"> SOJA </t>
  </si>
  <si>
    <t xml:space="preserve"> AGRIÃO </t>
  </si>
  <si>
    <t xml:space="preserve"> ALFACE </t>
  </si>
  <si>
    <t xml:space="preserve"> ALFACE - CULT. PROTG </t>
  </si>
  <si>
    <t xml:space="preserve"> ALHO PORRÓ </t>
  </si>
  <si>
    <t xml:space="preserve"> BERTALHA </t>
  </si>
  <si>
    <t xml:space="preserve"> BROCOLOS </t>
  </si>
  <si>
    <t xml:space="preserve"> CEBOLINHA </t>
  </si>
  <si>
    <t xml:space="preserve"> CHICÓRIA </t>
  </si>
  <si>
    <t xml:space="preserve"> COENTRO </t>
  </si>
  <si>
    <t xml:space="preserve"> COUVE </t>
  </si>
  <si>
    <t xml:space="preserve"> COUVE FLOR </t>
  </si>
  <si>
    <t xml:space="preserve"> ERVAS AROMÁTICAS </t>
  </si>
  <si>
    <t xml:space="preserve"> ESPINAFRE </t>
  </si>
  <si>
    <t xml:space="preserve"> REPOLHO </t>
  </si>
  <si>
    <t xml:space="preserve"> RÚCULA </t>
  </si>
  <si>
    <t xml:space="preserve"> RÚCULA - CULT. PROTG </t>
  </si>
  <si>
    <t xml:space="preserve"> SALSA </t>
  </si>
  <si>
    <t xml:space="preserve"> ABOBORA </t>
  </si>
  <si>
    <t xml:space="preserve"> ABOBRINHA </t>
  </si>
  <si>
    <t xml:space="preserve"> BERINJELA </t>
  </si>
  <si>
    <t xml:space="preserve"> CHUCHU </t>
  </si>
  <si>
    <t xml:space="preserve"> ERVILHA </t>
  </si>
  <si>
    <t xml:space="preserve"> FEIJÃO GUANDU </t>
  </si>
  <si>
    <t xml:space="preserve"> FEIJÃO MAUÁ </t>
  </si>
  <si>
    <t xml:space="preserve"> JILÓ </t>
  </si>
  <si>
    <t xml:space="preserve"> MAXIXE </t>
  </si>
  <si>
    <t xml:space="preserve"> MELANCIA </t>
  </si>
  <si>
    <t xml:space="preserve"> MILHO VERDE </t>
  </si>
  <si>
    <t xml:space="preserve"> MORANGO </t>
  </si>
  <si>
    <t xml:space="preserve"> PEPINO </t>
  </si>
  <si>
    <t xml:space="preserve"> PIMENTA </t>
  </si>
  <si>
    <t xml:space="preserve"> PIMENTA DO REINO </t>
  </si>
  <si>
    <t xml:space="preserve"> PIMENTÃO </t>
  </si>
  <si>
    <t xml:space="preserve"> PIMENTÃO-CULT.PROTG </t>
  </si>
  <si>
    <t xml:space="preserve"> QUIABO </t>
  </si>
  <si>
    <t xml:space="preserve"> TOMATE </t>
  </si>
  <si>
    <t xml:space="preserve"> TOMATE CEREJA </t>
  </si>
  <si>
    <t xml:space="preserve"> TOMATE - CULT.PROTG </t>
  </si>
  <si>
    <t xml:space="preserve"> VAGEM </t>
  </si>
  <si>
    <t xml:space="preserve"> VAGEM FRANCESA </t>
  </si>
  <si>
    <t xml:space="preserve"> AIPIM </t>
  </si>
  <si>
    <t xml:space="preserve"> BATATA </t>
  </si>
  <si>
    <t xml:space="preserve"> BATATA DOCE </t>
  </si>
  <si>
    <t xml:space="preserve"> BETERRABA </t>
  </si>
  <si>
    <t xml:space="preserve"> CARÁ </t>
  </si>
  <si>
    <t xml:space="preserve"> CENOURA </t>
  </si>
  <si>
    <t xml:space="preserve"> INHAME </t>
  </si>
  <si>
    <t xml:space="preserve"> CANA CACHAÇA </t>
  </si>
  <si>
    <t xml:space="preserve"> CANA CALDO </t>
  </si>
  <si>
    <t xml:space="preserve"> CANA DE AÇUCAR </t>
  </si>
  <si>
    <t xml:space="preserve"> CANA FORRAGEIRA </t>
  </si>
  <si>
    <t xml:space="preserve"> LOURO </t>
  </si>
  <si>
    <t xml:space="preserve"> MANDIOCA </t>
  </si>
  <si>
    <t xml:space="preserve"> MILHO FORRAGEIRO </t>
  </si>
  <si>
    <t xml:space="preserve"> PALMITO </t>
  </si>
  <si>
    <t xml:space="preserve"> URUCUM </t>
  </si>
  <si>
    <t>RESUMOS - CULTURAS DO SISTEMA ASPA/AGROGEO - ANO2025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</si>
</sst>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4" fontId="0" fillId="0" borderId="0" xfId="0" applyNumberFormat="1"/>
    <xf numFmtId="0" fontId="0" fillId="2" borderId="0" xfId="0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0" fontId="2" fillId="4" borderId="0" xfId="0" applyFont="1" applyFill="1"/>
    <xf numFmtId="3" fontId="2" fillId="4" borderId="0" xfId="0" applyNumberFormat="1" applyFont="1" applyFill="1"/>
    <xf numFmtId="4" fontId="2" fillId="4" borderId="0" xfId="0" applyNumberFormat="1" applyFont="1" applyFill="1"/>
    <xf numFmtId="164" fontId="2" fillId="4" borderId="0" xfId="0" applyNumberFormat="1" applyFont="1" applyFill="1"/>
    <xf numFmtId="2" fontId="2" fillId="4" borderId="0" xfId="0" applyNumberFormat="1" applyFont="1" applyFill="1"/>
    <xf numFmtId="3" fontId="0" fillId="0" borderId="0" xfId="0" applyNumberFormat="1"/>
    <xf numFmtId="2" fontId="0" fillId="0" borderId="0" xfId="0" applyNumberFormat="1"/>
    <xf numFmtId="0" fontId="2" fillId="5" borderId="0" xfId="0" applyFont="1" applyFill="1"/>
    <xf numFmtId="3" fontId="2" fillId="5" borderId="0" xfId="0" applyNumberFormat="1" applyFont="1" applyFill="1"/>
    <xf numFmtId="4" fontId="2" fillId="5" borderId="0" xfId="0" applyNumberFormat="1" applyFont="1" applyFill="1"/>
    <xf numFmtId="2" fontId="2" fillId="5" borderId="0" xfId="0" applyNumberFormat="1" applyFont="1" applyFill="1"/>
    <xf numFmtId="164" fontId="2" fillId="5" borderId="0" xfId="0" applyNumberFormat="1" applyFont="1" applyFill="1"/>
    <xf numFmtId="0" fontId="1" fillId="6" borderId="0" xfId="0" applyFont="1" applyFill="1"/>
    <xf numFmtId="3" fontId="1" fillId="6" borderId="0" xfId="0" applyNumberFormat="1" applyFont="1" applyFill="1"/>
    <xf numFmtId="4" fontId="1" fillId="6" borderId="0" xfId="0" applyNumberFormat="1" applyFont="1" applyFill="1"/>
    <xf numFmtId="2" fontId="1" fillId="6" borderId="0" xfId="0" applyNumberFormat="1" applyFont="1" applyFill="1"/>
    <xf numFmtId="0" fontId="6" fillId="0" borderId="0" xfId="0" applyFont="1"/>
    <xf numFmtId="3" fontId="7" fillId="0" borderId="0" xfId="0" applyNumberFormat="1" applyFont="1"/>
    <xf numFmtId="4" fontId="7" fillId="0" borderId="0" xfId="0" applyNumberFormat="1" applyFont="1"/>
    <xf numFmtId="164" fontId="7" fillId="0" borderId="0" xfId="0" applyNumberFormat="1" applyFont="1"/>
    <xf numFmtId="4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0" fontId="1" fillId="7" borderId="0" xfId="0" applyFont="1" applyFill="1" applyAlignment="1">
      <alignment horizontal="center" vertical="center"/>
    </xf>
    <xf numFmtId="3" fontId="1" fillId="7" borderId="0" xfId="0" applyNumberFormat="1" applyFont="1" applyFill="1"/>
    <xf numFmtId="4" fontId="1" fillId="7" borderId="0" xfId="0" applyNumberFormat="1" applyFont="1" applyFill="1"/>
    <xf numFmtId="0" fontId="7" fillId="0" borderId="0" xfId="0" applyFont="1"/>
    <xf numFmtId="0" fontId="3" fillId="0" borderId="0" xfId="0" applyFont="1"/>
    <xf numFmtId="0" fontId="3" fillId="8" borderId="0" xfId="0" applyFont="1" applyFill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0" fontId="1" fillId="6" borderId="0" xfId="0" applyFont="1" applyFill="1" applyAlignment="1">
      <alignment horizontal="center"/>
    </xf>
    <xf numFmtId="2" fontId="7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4" fillId="8" borderId="0" xfId="0" applyNumberFormat="1" applyFont="1" applyFill="1" applyAlignment="1">
      <alignment horizontal="center" vertical="center" wrapText="1"/>
    </xf>
    <xf numFmtId="4" fontId="2" fillId="9" borderId="0" xfId="0" applyNumberFormat="1" applyFont="1" applyFill="1"/>
    <xf numFmtId="4" fontId="5" fillId="10" borderId="0" xfId="0" applyNumberFormat="1" applyFont="1" applyFill="1" applyAlignment="1">
      <alignment horizontal="center" vertical="center" wrapText="1"/>
    </xf>
    <xf numFmtId="164" fontId="1" fillId="6" borderId="0" xfId="0" applyNumberFormat="1" applyFont="1" applyFill="1"/>
    <xf numFmtId="0" fontId="4" fillId="0" borderId="0" xfId="0" applyFont="1"/>
    <xf numFmtId="164" fontId="0" fillId="0" borderId="0" xfId="0" applyNumberFormat="1"/>
    <xf numFmtId="164" fontId="4" fillId="0" borderId="0" xfId="0" applyNumberFormat="1" applyFont="1"/>
    <xf numFmtId="164" fontId="1" fillId="7" borderId="0" xfId="0" applyNumberFormat="1" applyFont="1" applyFill="1"/>
    <xf numFmtId="164" fontId="2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right" vertical="center"/>
    </xf>
    <xf numFmtId="4" fontId="2" fillId="4" borderId="0" xfId="0" applyNumberFormat="1" applyFont="1" applyFill="1" applyAlignment="1">
      <alignment horizontal="right" vertical="center"/>
    </xf>
    <xf numFmtId="164" fontId="2" fillId="4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center"/>
    </xf>
    <xf numFmtId="4" fontId="3" fillId="8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9" fillId="0" borderId="0" xfId="0" applyFont="1"/>
    <xf numFmtId="0" fontId="4" fillId="11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2" fillId="9" borderId="0" xfId="0" applyFont="1" applyFill="1"/>
    <xf numFmtId="0" fontId="1" fillId="6" borderId="0" xfId="0" applyFont="1" applyFill="1" applyAlignment="1">
      <alignment horizontal="left" vertical="center"/>
    </xf>
    <xf numFmtId="3" fontId="4" fillId="11" borderId="0" xfId="0" applyNumberFormat="1" applyFont="1" applyFill="1"/>
    <xf numFmtId="4" fontId="4" fillId="11" borderId="0" xfId="0" applyNumberFormat="1" applyFont="1" applyFill="1"/>
    <xf numFmtId="164" fontId="4" fillId="11" borderId="0" xfId="0" applyNumberFormat="1" applyFont="1" applyFill="1"/>
    <xf numFmtId="2" fontId="4" fillId="11" borderId="0" xfId="0" applyNumberFormat="1" applyFont="1" applyFill="1"/>
    <xf numFmtId="3" fontId="4" fillId="0" borderId="0" xfId="0" applyNumberFormat="1" applyFont="1"/>
    <xf numFmtId="2" fontId="4" fillId="0" borderId="0" xfId="0" applyNumberFormat="1" applyFont="1"/>
    <xf numFmtId="0" fontId="4" fillId="12" borderId="0" xfId="0" applyFont="1" applyFill="1"/>
    <xf numFmtId="0" fontId="2" fillId="12" borderId="0" xfId="0" applyFont="1" applyFill="1"/>
    <xf numFmtId="0" fontId="4" fillId="5" borderId="0" xfId="0" applyFont="1" applyFill="1"/>
    <xf numFmtId="0" fontId="0" fillId="0" borderId="0" xfId="0" applyFont="1"/>
    <xf numFmtId="3" fontId="0" fillId="0" borderId="0" xfId="0" applyNumberFormat="1" applyFont="1"/>
    <xf numFmtId="4" fontId="0" fillId="0" borderId="0" xfId="0" applyNumberFormat="1" applyFont="1"/>
    <xf numFmtId="164" fontId="0" fillId="0" borderId="0" xfId="0" applyNumberFormat="1" applyFont="1"/>
    <xf numFmtId="2" fontId="0" fillId="0" borderId="0" xfId="0" applyNumberFormat="1" applyFont="1"/>
    <xf numFmtId="0" fontId="0" fillId="0" borderId="0" xfId="0" applyFont="1" applyAlignment="1">
      <alignment horizontal="left" vertical="center"/>
    </xf>
    <xf numFmtId="3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4" fontId="2" fillId="9" borderId="0" xfId="0" applyNumberFormat="1" applyFont="1" applyFill="1" applyAlignment="1">
      <alignment horizontal="right" vertical="center"/>
    </xf>
    <xf numFmtId="0" fontId="2" fillId="9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3" fontId="1" fillId="6" borderId="0" xfId="0" applyNumberFormat="1" applyFont="1" applyFill="1" applyAlignment="1">
      <alignment horizontal="right"/>
    </xf>
    <xf numFmtId="4" fontId="1" fillId="6" borderId="0" xfId="0" applyNumberFormat="1" applyFont="1" applyFill="1" applyAlignment="1">
      <alignment horizontal="right"/>
    </xf>
    <xf numFmtId="164" fontId="1" fillId="6" borderId="0" xfId="0" applyNumberFormat="1" applyFont="1" applyFill="1" applyAlignment="1">
      <alignment horizontal="right"/>
    </xf>
    <xf numFmtId="2" fontId="1" fillId="6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93"/>
  <sheetViews>
    <sheetView zoomScaleNormal="100" workbookViewId="0"/>
  </sheetViews>
  <sheetFormatPr defaultRowHeight="15" x14ac:dyDescent="0.25"/>
  <cols>
    <col min="1" max="1" width="5.7109375" customWidth="1"/>
    <col min="2" max="2" width="29.42578125" customWidth="1"/>
    <col min="3" max="3" width="10.5703125" customWidth="1"/>
    <col min="4" max="4" width="12.5703125" customWidth="1"/>
    <col min="5" max="5" width="10.5703125" customWidth="1"/>
    <col min="6" max="6" width="9.42578125" style="48" customWidth="1"/>
    <col min="8" max="8" width="16.42578125" customWidth="1"/>
    <col min="9" max="9" width="15.7109375" customWidth="1"/>
    <col min="10" max="10" width="9.42578125" customWidth="1"/>
    <col min="11" max="11" width="12.85546875" customWidth="1"/>
    <col min="12" max="12" width="10.85546875" customWidth="1"/>
    <col min="14" max="14" width="10.28515625" customWidth="1"/>
    <col min="15" max="15" width="16.5703125" customWidth="1"/>
  </cols>
  <sheetData>
    <row r="1" spans="2:8" x14ac:dyDescent="0.25">
      <c r="D1" s="1"/>
      <c r="E1" s="1"/>
    </row>
    <row r="2" spans="2:8" ht="15.75" x14ac:dyDescent="0.25">
      <c r="B2" s="106" t="s">
        <v>0</v>
      </c>
      <c r="C2" s="106"/>
      <c r="D2" s="106"/>
      <c r="E2" s="106"/>
      <c r="F2" s="106"/>
      <c r="G2" s="106"/>
      <c r="H2" s="106"/>
    </row>
    <row r="3" spans="2:8" ht="15.75" x14ac:dyDescent="0.25">
      <c r="B3" s="106" t="s">
        <v>1</v>
      </c>
      <c r="C3" s="106"/>
      <c r="D3" s="106"/>
      <c r="E3" s="106"/>
      <c r="F3" s="106"/>
      <c r="G3" s="106"/>
      <c r="H3" s="106"/>
    </row>
    <row r="4" spans="2:8" x14ac:dyDescent="0.25">
      <c r="D4" s="1"/>
      <c r="E4" s="1"/>
    </row>
    <row r="5" spans="2:8" ht="45" x14ac:dyDescent="0.25">
      <c r="B5" s="2" t="s">
        <v>2</v>
      </c>
      <c r="C5" s="3" t="s">
        <v>3</v>
      </c>
      <c r="D5" s="4" t="s">
        <v>392</v>
      </c>
      <c r="E5" s="4" t="s">
        <v>5</v>
      </c>
      <c r="F5" s="5" t="s">
        <v>6</v>
      </c>
      <c r="G5" s="6" t="s">
        <v>7</v>
      </c>
      <c r="H5" s="6" t="s">
        <v>8</v>
      </c>
    </row>
    <row r="6" spans="2:8" x14ac:dyDescent="0.25">
      <c r="B6" s="82" t="s">
        <v>9</v>
      </c>
      <c r="D6" s="1"/>
      <c r="E6" s="1"/>
    </row>
    <row r="7" spans="2:8" x14ac:dyDescent="0.25">
      <c r="B7" s="83" t="s">
        <v>10</v>
      </c>
      <c r="D7" s="1"/>
      <c r="E7" s="1"/>
    </row>
    <row r="8" spans="2:8" x14ac:dyDescent="0.25">
      <c r="B8" s="65" t="s">
        <v>11</v>
      </c>
      <c r="C8" s="66">
        <v>24</v>
      </c>
      <c r="D8" s="67">
        <v>295.5</v>
      </c>
      <c r="E8" s="67">
        <v>21.5</v>
      </c>
      <c r="F8" s="68">
        <f t="shared" ref="F8:F24" si="0">(H8/D8)/1000</f>
        <v>2.5974619289340102</v>
      </c>
      <c r="G8" s="69">
        <f t="shared" ref="G8:G24" si="1">D8/E8</f>
        <v>13.744186046511627</v>
      </c>
      <c r="H8" s="67">
        <v>767550</v>
      </c>
    </row>
    <row r="9" spans="2:8" x14ac:dyDescent="0.25">
      <c r="B9" s="65" t="s">
        <v>12</v>
      </c>
      <c r="C9" s="66">
        <v>5</v>
      </c>
      <c r="D9" s="67">
        <v>11</v>
      </c>
      <c r="E9" s="67">
        <v>2.5</v>
      </c>
      <c r="F9" s="68">
        <f t="shared" si="0"/>
        <v>3.418181818181818</v>
      </c>
      <c r="G9" s="69">
        <f t="shared" si="1"/>
        <v>4.4000000000000004</v>
      </c>
      <c r="H9" s="67">
        <v>37600</v>
      </c>
    </row>
    <row r="10" spans="2:8" x14ac:dyDescent="0.25">
      <c r="B10" s="65" t="s">
        <v>13</v>
      </c>
      <c r="C10" s="66">
        <v>71</v>
      </c>
      <c r="D10" s="67">
        <v>1913</v>
      </c>
      <c r="E10" s="67">
        <v>135</v>
      </c>
      <c r="F10" s="68">
        <f t="shared" si="0"/>
        <v>2.4885520125457399</v>
      </c>
      <c r="G10" s="69">
        <f t="shared" si="1"/>
        <v>14.170370370370371</v>
      </c>
      <c r="H10" s="67">
        <v>4760600</v>
      </c>
    </row>
    <row r="11" spans="2:8" x14ac:dyDescent="0.25">
      <c r="B11" s="65" t="s">
        <v>14</v>
      </c>
      <c r="C11" s="66">
        <v>14</v>
      </c>
      <c r="D11" s="67">
        <v>44.7</v>
      </c>
      <c r="E11" s="67">
        <v>4</v>
      </c>
      <c r="F11" s="68">
        <f t="shared" si="0"/>
        <v>2.8342281879194631</v>
      </c>
      <c r="G11" s="69">
        <f t="shared" si="1"/>
        <v>11.175000000000001</v>
      </c>
      <c r="H11" s="67">
        <v>126690</v>
      </c>
    </row>
    <row r="12" spans="2:8" x14ac:dyDescent="0.25">
      <c r="B12" s="65" t="s">
        <v>15</v>
      </c>
      <c r="C12" s="66">
        <v>1</v>
      </c>
      <c r="D12" s="67">
        <v>162405</v>
      </c>
      <c r="E12" s="67">
        <v>2695</v>
      </c>
      <c r="F12" s="68">
        <f t="shared" si="0"/>
        <v>0.19</v>
      </c>
      <c r="G12" s="69">
        <f t="shared" si="1"/>
        <v>60.261595547309831</v>
      </c>
      <c r="H12" s="67">
        <v>30856950</v>
      </c>
    </row>
    <row r="13" spans="2:8" x14ac:dyDescent="0.25">
      <c r="B13" s="65" t="s">
        <v>16</v>
      </c>
      <c r="C13" s="66">
        <v>10</v>
      </c>
      <c r="D13" s="67">
        <v>835</v>
      </c>
      <c r="E13" s="67">
        <v>40</v>
      </c>
      <c r="F13" s="68">
        <f t="shared" si="0"/>
        <v>1.3706586826347305</v>
      </c>
      <c r="G13" s="69">
        <f t="shared" si="1"/>
        <v>20.875</v>
      </c>
      <c r="H13" s="67">
        <v>1144500</v>
      </c>
    </row>
    <row r="14" spans="2:8" x14ac:dyDescent="0.25">
      <c r="B14" s="65" t="s">
        <v>17</v>
      </c>
      <c r="C14" s="66">
        <v>14</v>
      </c>
      <c r="D14" s="67">
        <v>4.8</v>
      </c>
      <c r="E14" s="67">
        <v>5.3</v>
      </c>
      <c r="F14" s="68">
        <f t="shared" si="0"/>
        <v>6.0541666666666671</v>
      </c>
      <c r="G14" s="69">
        <f t="shared" si="1"/>
        <v>0.90566037735849059</v>
      </c>
      <c r="H14" s="67">
        <v>29060</v>
      </c>
    </row>
    <row r="15" spans="2:8" x14ac:dyDescent="0.25">
      <c r="B15" s="65" t="s">
        <v>18</v>
      </c>
      <c r="C15" s="66">
        <v>19</v>
      </c>
      <c r="D15" s="67">
        <v>8.6</v>
      </c>
      <c r="E15" s="67">
        <v>3.4</v>
      </c>
      <c r="F15" s="68">
        <f t="shared" si="0"/>
        <v>6.7197674418604656</v>
      </c>
      <c r="G15" s="69">
        <f t="shared" si="1"/>
        <v>2.5294117647058822</v>
      </c>
      <c r="H15" s="67">
        <v>57790</v>
      </c>
    </row>
    <row r="16" spans="2:8" x14ac:dyDescent="0.25">
      <c r="B16" s="65" t="s">
        <v>19</v>
      </c>
      <c r="C16" s="66">
        <v>150</v>
      </c>
      <c r="D16" s="67">
        <v>25992</v>
      </c>
      <c r="E16" s="67">
        <v>1832</v>
      </c>
      <c r="F16" s="68">
        <f t="shared" si="0"/>
        <v>2.7803247152970143</v>
      </c>
      <c r="G16" s="69">
        <f t="shared" si="1"/>
        <v>14.187772925764191</v>
      </c>
      <c r="H16" s="67">
        <v>72266200</v>
      </c>
    </row>
    <row r="17" spans="2:8" x14ac:dyDescent="0.25">
      <c r="B17" s="65" t="s">
        <v>20</v>
      </c>
      <c r="C17" s="66">
        <v>42</v>
      </c>
      <c r="D17" s="67">
        <v>7480</v>
      </c>
      <c r="E17" s="67">
        <v>300</v>
      </c>
      <c r="F17" s="68">
        <f t="shared" si="0"/>
        <v>2.5966577540106952</v>
      </c>
      <c r="G17" s="69">
        <f t="shared" si="1"/>
        <v>24.933333333333334</v>
      </c>
      <c r="H17" s="67">
        <v>19423000</v>
      </c>
    </row>
    <row r="18" spans="2:8" x14ac:dyDescent="0.25">
      <c r="B18" s="65" t="s">
        <v>21</v>
      </c>
      <c r="C18" s="66">
        <v>4</v>
      </c>
      <c r="D18" s="67">
        <v>23.5</v>
      </c>
      <c r="E18" s="67">
        <v>3</v>
      </c>
      <c r="F18" s="68">
        <f t="shared" si="0"/>
        <v>6.28595744680851</v>
      </c>
      <c r="G18" s="69">
        <f t="shared" si="1"/>
        <v>7.833333333333333</v>
      </c>
      <c r="H18" s="67">
        <v>147720</v>
      </c>
    </row>
    <row r="19" spans="2:8" x14ac:dyDescent="0.25">
      <c r="B19" s="65" t="s">
        <v>22</v>
      </c>
      <c r="C19" s="66">
        <v>14</v>
      </c>
      <c r="D19" s="67">
        <v>11.3</v>
      </c>
      <c r="E19" s="67">
        <v>3</v>
      </c>
      <c r="F19" s="68">
        <f t="shared" si="0"/>
        <v>2.4716814159292033</v>
      </c>
      <c r="G19" s="69">
        <f t="shared" si="1"/>
        <v>3.7666666666666671</v>
      </c>
      <c r="H19" s="67">
        <v>27930</v>
      </c>
    </row>
    <row r="20" spans="2:8" x14ac:dyDescent="0.25">
      <c r="B20" s="65" t="s">
        <v>23</v>
      </c>
      <c r="C20" s="66">
        <v>11</v>
      </c>
      <c r="D20" s="67">
        <v>65</v>
      </c>
      <c r="E20" s="67">
        <v>8.6999999999999993</v>
      </c>
      <c r="F20" s="68">
        <f t="shared" si="0"/>
        <v>1.5261538461538462</v>
      </c>
      <c r="G20" s="69">
        <f t="shared" si="1"/>
        <v>7.4712643678160928</v>
      </c>
      <c r="H20" s="67">
        <v>99200</v>
      </c>
    </row>
    <row r="21" spans="2:8" x14ac:dyDescent="0.25">
      <c r="B21" s="65" t="s">
        <v>24</v>
      </c>
      <c r="C21" s="66">
        <v>37</v>
      </c>
      <c r="D21" s="67">
        <v>138.5</v>
      </c>
      <c r="E21" s="67">
        <v>23.5</v>
      </c>
      <c r="F21" s="68">
        <f t="shared" si="0"/>
        <v>8.0036101083032491</v>
      </c>
      <c r="G21" s="69">
        <f t="shared" si="1"/>
        <v>5.8936170212765955</v>
      </c>
      <c r="H21" s="67">
        <v>1108500</v>
      </c>
    </row>
    <row r="22" spans="2:8" x14ac:dyDescent="0.25">
      <c r="B22" s="65" t="s">
        <v>25</v>
      </c>
      <c r="C22" s="66">
        <v>6</v>
      </c>
      <c r="D22" s="67">
        <v>78</v>
      </c>
      <c r="E22" s="67">
        <v>6</v>
      </c>
      <c r="F22" s="68">
        <f t="shared" si="0"/>
        <v>2.9358974358974361</v>
      </c>
      <c r="G22" s="69">
        <f t="shared" si="1"/>
        <v>13</v>
      </c>
      <c r="H22" s="67">
        <v>229000</v>
      </c>
    </row>
    <row r="23" spans="2:8" x14ac:dyDescent="0.25">
      <c r="B23" s="65" t="s">
        <v>26</v>
      </c>
      <c r="C23" s="66">
        <v>20</v>
      </c>
      <c r="D23" s="67">
        <v>2583</v>
      </c>
      <c r="E23" s="67">
        <v>140</v>
      </c>
      <c r="F23" s="68">
        <f t="shared" si="0"/>
        <v>3.0468447541618273</v>
      </c>
      <c r="G23" s="69">
        <f t="shared" si="1"/>
        <v>18.45</v>
      </c>
      <c r="H23" s="67">
        <v>7870000</v>
      </c>
    </row>
    <row r="24" spans="2:8" x14ac:dyDescent="0.25">
      <c r="B24" s="7" t="s">
        <v>27</v>
      </c>
      <c r="C24" s="8">
        <f>SUM(C8:C23)</f>
        <v>442</v>
      </c>
      <c r="D24" s="9">
        <f>SUM(D8:D23)</f>
        <v>201888.9</v>
      </c>
      <c r="E24" s="9">
        <f>SUM(E8:E23)</f>
        <v>5222.9000000000005</v>
      </c>
      <c r="F24" s="10">
        <f t="shared" si="0"/>
        <v>0.68826116740444865</v>
      </c>
      <c r="G24" s="11">
        <f t="shared" si="1"/>
        <v>38.654559727354531</v>
      </c>
      <c r="H24" s="9">
        <f>SUM(H8:H23)</f>
        <v>138952290</v>
      </c>
    </row>
    <row r="25" spans="2:8" x14ac:dyDescent="0.25">
      <c r="B25" s="83" t="s">
        <v>28</v>
      </c>
      <c r="C25" s="12"/>
      <c r="D25" s="1"/>
      <c r="E25" s="1"/>
    </row>
    <row r="26" spans="2:8" x14ac:dyDescent="0.25">
      <c r="B26" s="65" t="s">
        <v>11</v>
      </c>
      <c r="C26" s="66">
        <v>20</v>
      </c>
      <c r="D26" s="67">
        <v>18.399999999999999</v>
      </c>
      <c r="E26" s="67">
        <v>1.97</v>
      </c>
      <c r="F26" s="68">
        <f t="shared" ref="F26:F33" si="2">(H26/D26)/1000</f>
        <v>2.8675000000000002</v>
      </c>
      <c r="G26" s="69">
        <f t="shared" ref="G26:G33" si="3">D26/E26</f>
        <v>9.3401015228426392</v>
      </c>
      <c r="H26" s="67">
        <v>52762</v>
      </c>
    </row>
    <row r="27" spans="2:8" x14ac:dyDescent="0.25">
      <c r="B27" s="65" t="s">
        <v>13</v>
      </c>
      <c r="C27" s="66">
        <v>21</v>
      </c>
      <c r="D27" s="67">
        <v>23.5</v>
      </c>
      <c r="E27" s="67">
        <v>2.41</v>
      </c>
      <c r="F27" s="68">
        <f t="shared" si="2"/>
        <v>2.4011276595744682</v>
      </c>
      <c r="G27" s="69">
        <f t="shared" si="3"/>
        <v>9.7510373443983394</v>
      </c>
      <c r="H27" s="67">
        <v>56426.5</v>
      </c>
    </row>
    <row r="28" spans="2:8" x14ac:dyDescent="0.25">
      <c r="B28" s="65" t="s">
        <v>29</v>
      </c>
      <c r="C28" s="66">
        <v>5</v>
      </c>
      <c r="D28" s="67">
        <v>3.81</v>
      </c>
      <c r="E28" s="67">
        <v>0.46</v>
      </c>
      <c r="F28" s="68">
        <f t="shared" si="2"/>
        <v>2.618293963254593</v>
      </c>
      <c r="G28" s="69">
        <f t="shared" si="3"/>
        <v>8.2826086956521738</v>
      </c>
      <c r="H28" s="67">
        <v>9975.7000000000007</v>
      </c>
    </row>
    <row r="29" spans="2:8" x14ac:dyDescent="0.25">
      <c r="B29" s="65" t="s">
        <v>30</v>
      </c>
      <c r="C29" s="66">
        <v>4</v>
      </c>
      <c r="D29" s="67">
        <v>23.85</v>
      </c>
      <c r="E29" s="67">
        <v>2.6</v>
      </c>
      <c r="F29" s="68">
        <f t="shared" si="2"/>
        <v>3.3477148846960167</v>
      </c>
      <c r="G29" s="69">
        <f t="shared" si="3"/>
        <v>9.1730769230769234</v>
      </c>
      <c r="H29" s="67">
        <v>79843</v>
      </c>
    </row>
    <row r="30" spans="2:8" x14ac:dyDescent="0.25">
      <c r="B30" s="65" t="s">
        <v>16</v>
      </c>
      <c r="C30" s="66">
        <v>1</v>
      </c>
      <c r="D30" s="67">
        <v>7.75</v>
      </c>
      <c r="E30" s="67">
        <v>0.4</v>
      </c>
      <c r="F30" s="68">
        <f t="shared" si="2"/>
        <v>3.5851612903225805</v>
      </c>
      <c r="G30" s="69">
        <f t="shared" si="3"/>
        <v>19.375</v>
      </c>
      <c r="H30" s="67">
        <v>27785</v>
      </c>
    </row>
    <row r="31" spans="2:8" x14ac:dyDescent="0.25">
      <c r="B31" s="65" t="s">
        <v>20</v>
      </c>
      <c r="C31" s="66">
        <v>3</v>
      </c>
      <c r="D31" s="67">
        <v>13</v>
      </c>
      <c r="E31" s="67">
        <v>1.9</v>
      </c>
      <c r="F31" s="68">
        <f t="shared" si="2"/>
        <v>3.2112307692307689</v>
      </c>
      <c r="G31" s="69">
        <f t="shared" si="3"/>
        <v>6.8421052631578947</v>
      </c>
      <c r="H31" s="67">
        <v>41746</v>
      </c>
    </row>
    <row r="32" spans="2:8" x14ac:dyDescent="0.25">
      <c r="B32" s="65" t="s">
        <v>24</v>
      </c>
      <c r="C32" s="66">
        <v>14</v>
      </c>
      <c r="D32" s="67">
        <v>11.75</v>
      </c>
      <c r="E32" s="67">
        <v>1.53</v>
      </c>
      <c r="F32" s="68">
        <f t="shared" si="2"/>
        <v>3.6296170212765957</v>
      </c>
      <c r="G32" s="69">
        <f t="shared" si="3"/>
        <v>7.6797385620915035</v>
      </c>
      <c r="H32" s="67">
        <v>42648</v>
      </c>
    </row>
    <row r="33" spans="2:8" x14ac:dyDescent="0.25">
      <c r="B33" s="7" t="s">
        <v>31</v>
      </c>
      <c r="C33" s="8">
        <f>SUM(C26:C32)</f>
        <v>68</v>
      </c>
      <c r="D33" s="9">
        <f>SUM(D26:D32)</f>
        <v>102.06</v>
      </c>
      <c r="E33" s="9">
        <f>SUM(E26:E32)</f>
        <v>11.27</v>
      </c>
      <c r="F33" s="10">
        <f t="shared" si="2"/>
        <v>3.0490515383107977</v>
      </c>
      <c r="G33" s="11">
        <f t="shared" si="3"/>
        <v>9.0559006211180133</v>
      </c>
      <c r="H33" s="9">
        <f>SUM(H26:H32)</f>
        <v>311186.2</v>
      </c>
    </row>
    <row r="34" spans="2:8" x14ac:dyDescent="0.25">
      <c r="B34" s="83" t="s">
        <v>32</v>
      </c>
      <c r="C34" s="12"/>
      <c r="D34" s="1"/>
      <c r="E34" s="1"/>
      <c r="G34" s="13"/>
    </row>
    <row r="35" spans="2:8" x14ac:dyDescent="0.25">
      <c r="B35" s="65" t="s">
        <v>11</v>
      </c>
      <c r="C35" s="66">
        <v>37</v>
      </c>
      <c r="D35" s="67">
        <v>88.45</v>
      </c>
      <c r="E35" s="67">
        <v>7.66</v>
      </c>
      <c r="F35" s="68">
        <f t="shared" ref="F35:F49" si="4">(H35/D35)/1000</f>
        <v>2.8925438100621816</v>
      </c>
      <c r="G35" s="69">
        <f t="shared" ref="G35:G49" si="5">D35/E35</f>
        <v>11.546997389033942</v>
      </c>
      <c r="H35" s="67">
        <v>255845.5</v>
      </c>
    </row>
    <row r="36" spans="2:8" x14ac:dyDescent="0.25">
      <c r="B36" s="65" t="s">
        <v>13</v>
      </c>
      <c r="C36" s="66">
        <v>47</v>
      </c>
      <c r="D36" s="67">
        <v>169.7</v>
      </c>
      <c r="E36" s="67">
        <v>22.12</v>
      </c>
      <c r="F36" s="68">
        <f t="shared" si="4"/>
        <v>2.5105833824395996</v>
      </c>
      <c r="G36" s="69">
        <f t="shared" si="5"/>
        <v>7.6717902350813736</v>
      </c>
      <c r="H36" s="67">
        <v>426046</v>
      </c>
    </row>
    <row r="37" spans="2:8" x14ac:dyDescent="0.25">
      <c r="B37" s="65" t="s">
        <v>29</v>
      </c>
      <c r="C37" s="66">
        <v>5</v>
      </c>
      <c r="D37" s="67">
        <v>12.95</v>
      </c>
      <c r="E37" s="67">
        <v>1.82</v>
      </c>
      <c r="F37" s="68">
        <f t="shared" si="4"/>
        <v>3.2103783783783788</v>
      </c>
      <c r="G37" s="69">
        <f t="shared" si="5"/>
        <v>7.115384615384615</v>
      </c>
      <c r="H37" s="67">
        <v>41574.400000000001</v>
      </c>
    </row>
    <row r="38" spans="2:8" x14ac:dyDescent="0.25">
      <c r="B38" s="65" t="s">
        <v>30</v>
      </c>
      <c r="C38" s="66">
        <v>8</v>
      </c>
      <c r="D38" s="67">
        <v>115.7</v>
      </c>
      <c r="E38" s="67">
        <v>7.55</v>
      </c>
      <c r="F38" s="68">
        <f t="shared" si="4"/>
        <v>3.8190622299049264</v>
      </c>
      <c r="G38" s="69">
        <f t="shared" si="5"/>
        <v>15.32450331125828</v>
      </c>
      <c r="H38" s="67">
        <v>441865.5</v>
      </c>
    </row>
    <row r="39" spans="2:8" x14ac:dyDescent="0.25">
      <c r="B39" s="65" t="s">
        <v>33</v>
      </c>
      <c r="C39" s="66">
        <v>6</v>
      </c>
      <c r="D39" s="67">
        <v>233.7</v>
      </c>
      <c r="E39" s="67">
        <v>5.4</v>
      </c>
      <c r="F39" s="68">
        <f t="shared" si="4"/>
        <v>0.46691912708600775</v>
      </c>
      <c r="G39" s="69">
        <f t="shared" si="5"/>
        <v>43.277777777777771</v>
      </c>
      <c r="H39" s="67">
        <v>109119</v>
      </c>
    </row>
    <row r="40" spans="2:8" x14ac:dyDescent="0.25">
      <c r="B40" s="65" t="s">
        <v>15</v>
      </c>
      <c r="C40" s="66">
        <v>1</v>
      </c>
      <c r="D40" s="67">
        <v>99320</v>
      </c>
      <c r="E40" s="67">
        <v>1572</v>
      </c>
      <c r="F40" s="68">
        <f t="shared" si="4"/>
        <v>7.9830447039871119E-2</v>
      </c>
      <c r="G40" s="69">
        <f t="shared" si="5"/>
        <v>63.180661577608141</v>
      </c>
      <c r="H40" s="67">
        <v>7928760</v>
      </c>
    </row>
    <row r="41" spans="2:8" x14ac:dyDescent="0.25">
      <c r="B41" s="65" t="s">
        <v>34</v>
      </c>
      <c r="C41" s="66">
        <v>9</v>
      </c>
      <c r="D41" s="67">
        <v>681.5</v>
      </c>
      <c r="E41" s="67">
        <v>23.5</v>
      </c>
      <c r="F41" s="68">
        <f t="shared" si="4"/>
        <v>0.20480557593543652</v>
      </c>
      <c r="G41" s="69">
        <f t="shared" si="5"/>
        <v>29</v>
      </c>
      <c r="H41" s="67">
        <v>139575</v>
      </c>
    </row>
    <row r="42" spans="2:8" x14ac:dyDescent="0.25">
      <c r="B42" s="65" t="s">
        <v>16</v>
      </c>
      <c r="C42" s="66">
        <v>3</v>
      </c>
      <c r="D42" s="67">
        <v>40.4</v>
      </c>
      <c r="E42" s="67">
        <v>2.4</v>
      </c>
      <c r="F42" s="68">
        <f t="shared" si="4"/>
        <v>2.6032425742574259</v>
      </c>
      <c r="G42" s="69">
        <f t="shared" si="5"/>
        <v>16.833333333333332</v>
      </c>
      <c r="H42" s="67">
        <v>105171</v>
      </c>
    </row>
    <row r="43" spans="2:8" x14ac:dyDescent="0.25">
      <c r="B43" s="65" t="s">
        <v>35</v>
      </c>
      <c r="C43" s="66">
        <v>3</v>
      </c>
      <c r="D43" s="67">
        <v>1.8</v>
      </c>
      <c r="E43" s="67">
        <v>0.71</v>
      </c>
      <c r="F43" s="68">
        <f t="shared" si="4"/>
        <v>3.5077777777777777</v>
      </c>
      <c r="G43" s="69">
        <f t="shared" si="5"/>
        <v>2.535211267605634</v>
      </c>
      <c r="H43" s="67">
        <v>6314</v>
      </c>
    </row>
    <row r="44" spans="2:8" x14ac:dyDescent="0.25">
      <c r="B44" s="65" t="s">
        <v>19</v>
      </c>
      <c r="C44" s="66">
        <v>9</v>
      </c>
      <c r="D44" s="67">
        <v>100.2</v>
      </c>
      <c r="E44" s="67">
        <v>7.3</v>
      </c>
      <c r="F44" s="68">
        <f t="shared" si="4"/>
        <v>3.5167664670658683</v>
      </c>
      <c r="G44" s="69">
        <f t="shared" si="5"/>
        <v>13.726027397260275</v>
      </c>
      <c r="H44" s="67">
        <v>352380</v>
      </c>
    </row>
    <row r="45" spans="2:8" x14ac:dyDescent="0.25">
      <c r="B45" s="65" t="s">
        <v>20</v>
      </c>
      <c r="C45" s="66">
        <v>8</v>
      </c>
      <c r="D45" s="67">
        <v>52.8</v>
      </c>
      <c r="E45" s="67">
        <v>5</v>
      </c>
      <c r="F45" s="68">
        <f t="shared" si="4"/>
        <v>3.1800094696969698</v>
      </c>
      <c r="G45" s="69">
        <f t="shared" si="5"/>
        <v>10.559999999999999</v>
      </c>
      <c r="H45" s="67">
        <v>167904.5</v>
      </c>
    </row>
    <row r="46" spans="2:8" x14ac:dyDescent="0.25">
      <c r="B46" s="65" t="s">
        <v>36</v>
      </c>
      <c r="C46" s="66">
        <v>4</v>
      </c>
      <c r="D46" s="67">
        <v>228</v>
      </c>
      <c r="E46" s="67">
        <v>8.3000000000000007</v>
      </c>
      <c r="F46" s="68">
        <f t="shared" si="4"/>
        <v>0.54675438596491233</v>
      </c>
      <c r="G46" s="69">
        <f t="shared" si="5"/>
        <v>27.469879518072286</v>
      </c>
      <c r="H46" s="67">
        <v>124660</v>
      </c>
    </row>
    <row r="47" spans="2:8" x14ac:dyDescent="0.25">
      <c r="B47" s="65" t="s">
        <v>24</v>
      </c>
      <c r="C47" s="66">
        <v>19</v>
      </c>
      <c r="D47" s="67">
        <v>12.65</v>
      </c>
      <c r="E47" s="67">
        <v>1.41</v>
      </c>
      <c r="F47" s="68">
        <f t="shared" si="4"/>
        <v>3.3268774703557309</v>
      </c>
      <c r="G47" s="69">
        <f t="shared" si="5"/>
        <v>8.9716312056737593</v>
      </c>
      <c r="H47" s="67">
        <v>42085</v>
      </c>
    </row>
    <row r="48" spans="2:8" x14ac:dyDescent="0.25">
      <c r="B48" s="65" t="s">
        <v>26</v>
      </c>
      <c r="C48" s="66">
        <v>5</v>
      </c>
      <c r="D48" s="67">
        <v>36.6</v>
      </c>
      <c r="E48" s="67">
        <v>4</v>
      </c>
      <c r="F48" s="68">
        <f t="shared" si="4"/>
        <v>3.4001912568306012</v>
      </c>
      <c r="G48" s="69">
        <f t="shared" si="5"/>
        <v>9.15</v>
      </c>
      <c r="H48" s="67">
        <v>124447</v>
      </c>
    </row>
    <row r="49" spans="2:8" x14ac:dyDescent="0.25">
      <c r="B49" s="7" t="s">
        <v>37</v>
      </c>
      <c r="C49" s="8">
        <f>SUM(C35:C48)</f>
        <v>164</v>
      </c>
      <c r="D49" s="9">
        <f>SUM(D35:D48)</f>
        <v>101094.45</v>
      </c>
      <c r="E49" s="9">
        <f>SUM(E35:E48)</f>
        <v>1669.17</v>
      </c>
      <c r="F49" s="10">
        <f t="shared" si="4"/>
        <v>0.10154609773335727</v>
      </c>
      <c r="G49" s="11">
        <f t="shared" si="5"/>
        <v>60.565700318122175</v>
      </c>
      <c r="H49" s="9">
        <f>SUM(H35:H48)</f>
        <v>10265746.9</v>
      </c>
    </row>
    <row r="50" spans="2:8" x14ac:dyDescent="0.25">
      <c r="B50" s="83" t="s">
        <v>38</v>
      </c>
      <c r="C50" s="12"/>
      <c r="D50" s="1"/>
      <c r="E50" s="1"/>
      <c r="G50" s="13"/>
    </row>
    <row r="51" spans="2:8" x14ac:dyDescent="0.25">
      <c r="B51" s="65" t="s">
        <v>39</v>
      </c>
      <c r="C51" s="66">
        <v>1</v>
      </c>
      <c r="D51" s="67">
        <v>10.6</v>
      </c>
      <c r="E51" s="67">
        <v>6.4</v>
      </c>
      <c r="F51" s="68">
        <f t="shared" ref="F51:F80" si="6">(H51/D51)/1000</f>
        <v>2.3490566037735849</v>
      </c>
      <c r="G51" s="69">
        <f t="shared" ref="G51:G80" si="7">D51/E51</f>
        <v>1.6562499999999998</v>
      </c>
      <c r="H51" s="67">
        <v>24900</v>
      </c>
    </row>
    <row r="52" spans="2:8" x14ac:dyDescent="0.25">
      <c r="B52" s="65" t="s">
        <v>11</v>
      </c>
      <c r="C52" s="66">
        <v>32</v>
      </c>
      <c r="D52" s="67">
        <v>69.599999999999994</v>
      </c>
      <c r="E52" s="67">
        <v>16.899999999999999</v>
      </c>
      <c r="F52" s="68">
        <f t="shared" si="6"/>
        <v>1.1356321839080461</v>
      </c>
      <c r="G52" s="69">
        <f t="shared" si="7"/>
        <v>4.1183431952662719</v>
      </c>
      <c r="H52" s="67">
        <v>79040</v>
      </c>
    </row>
    <row r="53" spans="2:8" x14ac:dyDescent="0.25">
      <c r="B53" s="65" t="s">
        <v>40</v>
      </c>
      <c r="C53" s="66">
        <v>15</v>
      </c>
      <c r="D53" s="67">
        <v>5.9</v>
      </c>
      <c r="E53" s="67">
        <v>4.3</v>
      </c>
      <c r="F53" s="68">
        <f t="shared" si="6"/>
        <v>2.0169491525423728</v>
      </c>
      <c r="G53" s="69">
        <f t="shared" si="7"/>
        <v>1.3720930232558142</v>
      </c>
      <c r="H53" s="67">
        <v>11900</v>
      </c>
    </row>
    <row r="54" spans="2:8" x14ac:dyDescent="0.25">
      <c r="B54" s="65" t="s">
        <v>12</v>
      </c>
      <c r="C54" s="66">
        <v>1</v>
      </c>
      <c r="D54" s="67">
        <v>3.5</v>
      </c>
      <c r="E54" s="67">
        <v>1.7</v>
      </c>
      <c r="F54" s="68">
        <f t="shared" si="6"/>
        <v>8.0214285714285722</v>
      </c>
      <c r="G54" s="69">
        <f t="shared" si="7"/>
        <v>2.0588235294117649</v>
      </c>
      <c r="H54" s="67">
        <v>28075</v>
      </c>
    </row>
    <row r="55" spans="2:8" x14ac:dyDescent="0.25">
      <c r="B55" s="65" t="s">
        <v>13</v>
      </c>
      <c r="C55" s="66">
        <v>542</v>
      </c>
      <c r="D55" s="67">
        <v>13852</v>
      </c>
      <c r="E55" s="67">
        <v>1104</v>
      </c>
      <c r="F55" s="68">
        <f t="shared" si="6"/>
        <v>1.1378501299451342</v>
      </c>
      <c r="G55" s="69">
        <f t="shared" si="7"/>
        <v>12.547101449275363</v>
      </c>
      <c r="H55" s="67">
        <v>15761500</v>
      </c>
    </row>
    <row r="56" spans="2:8" x14ac:dyDescent="0.25">
      <c r="B56" s="65" t="s">
        <v>41</v>
      </c>
      <c r="C56" s="66">
        <v>35</v>
      </c>
      <c r="D56" s="67">
        <v>719</v>
      </c>
      <c r="E56" s="67">
        <v>62.3</v>
      </c>
      <c r="F56" s="68">
        <f t="shared" si="6"/>
        <v>0.93268428372739909</v>
      </c>
      <c r="G56" s="69">
        <f t="shared" si="7"/>
        <v>11.540930979133227</v>
      </c>
      <c r="H56" s="67">
        <v>670600</v>
      </c>
    </row>
    <row r="57" spans="2:8" x14ac:dyDescent="0.25">
      <c r="B57" s="65" t="s">
        <v>30</v>
      </c>
      <c r="C57" s="66">
        <v>75</v>
      </c>
      <c r="D57" s="67">
        <v>4503</v>
      </c>
      <c r="E57" s="67">
        <v>431</v>
      </c>
      <c r="F57" s="68">
        <f t="shared" si="6"/>
        <v>1.4463113479902288</v>
      </c>
      <c r="G57" s="69">
        <f t="shared" si="7"/>
        <v>10.447795823665894</v>
      </c>
      <c r="H57" s="67">
        <v>6512740</v>
      </c>
    </row>
    <row r="58" spans="2:8" x14ac:dyDescent="0.25">
      <c r="B58" s="65" t="s">
        <v>14</v>
      </c>
      <c r="C58" s="66">
        <v>58</v>
      </c>
      <c r="D58" s="67">
        <v>521</v>
      </c>
      <c r="E58" s="67">
        <v>46.4</v>
      </c>
      <c r="F58" s="68">
        <f t="shared" si="6"/>
        <v>2.0813819577735124</v>
      </c>
      <c r="G58" s="69">
        <f t="shared" si="7"/>
        <v>11.228448275862069</v>
      </c>
      <c r="H58" s="67">
        <v>1084400</v>
      </c>
    </row>
    <row r="59" spans="2:8" x14ac:dyDescent="0.25">
      <c r="B59" s="65" t="s">
        <v>42</v>
      </c>
      <c r="C59" s="66">
        <v>105</v>
      </c>
      <c r="D59" s="67">
        <v>301.7</v>
      </c>
      <c r="E59" s="67">
        <v>106</v>
      </c>
      <c r="F59" s="68">
        <f t="shared" si="6"/>
        <v>1.3238316208153798</v>
      </c>
      <c r="G59" s="69">
        <f t="shared" si="7"/>
        <v>2.8462264150943395</v>
      </c>
      <c r="H59" s="67">
        <v>399400</v>
      </c>
    </row>
    <row r="60" spans="2:8" x14ac:dyDescent="0.25">
      <c r="B60" s="65" t="s">
        <v>16</v>
      </c>
      <c r="C60" s="66">
        <v>11</v>
      </c>
      <c r="D60" s="67">
        <v>1752</v>
      </c>
      <c r="E60" s="67">
        <v>121.5</v>
      </c>
      <c r="F60" s="68">
        <f t="shared" si="6"/>
        <v>1.0054509132420091</v>
      </c>
      <c r="G60" s="69">
        <f t="shared" si="7"/>
        <v>14.419753086419753</v>
      </c>
      <c r="H60" s="67">
        <v>1761550</v>
      </c>
    </row>
    <row r="61" spans="2:8" x14ac:dyDescent="0.25">
      <c r="B61" s="65" t="s">
        <v>17</v>
      </c>
      <c r="C61" s="66">
        <v>8</v>
      </c>
      <c r="D61" s="67">
        <v>20</v>
      </c>
      <c r="E61" s="67">
        <v>8</v>
      </c>
      <c r="F61" s="68">
        <f t="shared" si="6"/>
        <v>4.1500000000000004</v>
      </c>
      <c r="G61" s="69">
        <f t="shared" si="7"/>
        <v>2.5</v>
      </c>
      <c r="H61" s="67">
        <v>83000</v>
      </c>
    </row>
    <row r="62" spans="2:8" x14ac:dyDescent="0.25">
      <c r="B62" s="65" t="s">
        <v>18</v>
      </c>
      <c r="C62" s="66">
        <v>394</v>
      </c>
      <c r="D62" s="67">
        <v>1004</v>
      </c>
      <c r="E62" s="67">
        <v>317</v>
      </c>
      <c r="F62" s="68">
        <f t="shared" si="6"/>
        <v>2.3483067729083662</v>
      </c>
      <c r="G62" s="69">
        <f t="shared" si="7"/>
        <v>3.1671924290220819</v>
      </c>
      <c r="H62" s="67">
        <v>2357700</v>
      </c>
    </row>
    <row r="63" spans="2:8" x14ac:dyDescent="0.25">
      <c r="B63" s="65" t="s">
        <v>35</v>
      </c>
      <c r="C63" s="66">
        <v>155</v>
      </c>
      <c r="D63" s="67">
        <v>15319</v>
      </c>
      <c r="E63" s="67">
        <v>632</v>
      </c>
      <c r="F63" s="68">
        <f t="shared" si="6"/>
        <v>2.5557151250081596</v>
      </c>
      <c r="G63" s="69">
        <f t="shared" si="7"/>
        <v>24.23892405063291</v>
      </c>
      <c r="H63" s="67">
        <v>39151000</v>
      </c>
    </row>
    <row r="64" spans="2:8" x14ac:dyDescent="0.25">
      <c r="B64" s="65" t="s">
        <v>43</v>
      </c>
      <c r="C64" s="66">
        <v>1</v>
      </c>
      <c r="D64" s="67">
        <v>7</v>
      </c>
      <c r="E64" s="67">
        <v>1.8</v>
      </c>
      <c r="F64" s="68">
        <f t="shared" si="6"/>
        <v>15</v>
      </c>
      <c r="G64" s="69">
        <f t="shared" si="7"/>
        <v>3.8888888888888888</v>
      </c>
      <c r="H64" s="67">
        <v>105000</v>
      </c>
    </row>
    <row r="65" spans="2:8" x14ac:dyDescent="0.25">
      <c r="B65" s="65" t="s">
        <v>44</v>
      </c>
      <c r="C65" s="66">
        <v>134</v>
      </c>
      <c r="D65" s="67">
        <v>1288</v>
      </c>
      <c r="E65" s="67">
        <v>149.1</v>
      </c>
      <c r="F65" s="68">
        <f t="shared" si="6"/>
        <v>2.7599378881987575</v>
      </c>
      <c r="G65" s="69">
        <f t="shared" si="7"/>
        <v>8.63849765258216</v>
      </c>
      <c r="H65" s="67">
        <v>3554800</v>
      </c>
    </row>
    <row r="66" spans="2:8" x14ac:dyDescent="0.25">
      <c r="B66" s="65" t="s">
        <v>45</v>
      </c>
      <c r="C66" s="66">
        <v>262</v>
      </c>
      <c r="D66" s="67">
        <v>501.5</v>
      </c>
      <c r="E66" s="67">
        <v>149.5</v>
      </c>
      <c r="F66" s="68">
        <f t="shared" si="6"/>
        <v>1.4633100697906283</v>
      </c>
      <c r="G66" s="69">
        <f t="shared" si="7"/>
        <v>3.3545150501672243</v>
      </c>
      <c r="H66" s="67">
        <v>733850</v>
      </c>
    </row>
    <row r="67" spans="2:8" x14ac:dyDescent="0.25">
      <c r="B67" s="65" t="s">
        <v>19</v>
      </c>
      <c r="C67" s="66">
        <v>15</v>
      </c>
      <c r="D67" s="67">
        <v>961</v>
      </c>
      <c r="E67" s="67">
        <v>75.400000000000006</v>
      </c>
      <c r="F67" s="68">
        <f t="shared" si="6"/>
        <v>2.1645681581685743</v>
      </c>
      <c r="G67" s="69">
        <f t="shared" si="7"/>
        <v>12.745358090185675</v>
      </c>
      <c r="H67" s="67">
        <v>2080150</v>
      </c>
    </row>
    <row r="68" spans="2:8" x14ac:dyDescent="0.25">
      <c r="B68" s="65" t="s">
        <v>20</v>
      </c>
      <c r="C68" s="66">
        <v>73</v>
      </c>
      <c r="D68" s="67">
        <v>548</v>
      </c>
      <c r="E68" s="67">
        <v>43</v>
      </c>
      <c r="F68" s="68">
        <f t="shared" si="6"/>
        <v>1.7116788321167882</v>
      </c>
      <c r="G68" s="69">
        <f t="shared" si="7"/>
        <v>12.744186046511627</v>
      </c>
      <c r="H68" s="67">
        <v>938000</v>
      </c>
    </row>
    <row r="69" spans="2:8" x14ac:dyDescent="0.25">
      <c r="B69" s="65" t="s">
        <v>46</v>
      </c>
      <c r="C69" s="66">
        <v>3</v>
      </c>
      <c r="D69" s="67">
        <v>8</v>
      </c>
      <c r="E69" s="67">
        <v>3.75</v>
      </c>
      <c r="F69" s="68">
        <f t="shared" si="6"/>
        <v>8</v>
      </c>
      <c r="G69" s="69">
        <f t="shared" si="7"/>
        <v>2.1333333333333333</v>
      </c>
      <c r="H69" s="67">
        <v>64000</v>
      </c>
    </row>
    <row r="70" spans="2:8" x14ac:dyDescent="0.25">
      <c r="B70" s="65" t="s">
        <v>21</v>
      </c>
      <c r="C70" s="66">
        <v>49</v>
      </c>
      <c r="D70" s="67">
        <v>475</v>
      </c>
      <c r="E70" s="67">
        <v>94.4</v>
      </c>
      <c r="F70" s="68">
        <f t="shared" si="6"/>
        <v>5.3842105263157896</v>
      </c>
      <c r="G70" s="69">
        <f t="shared" si="7"/>
        <v>5.031779661016949</v>
      </c>
      <c r="H70" s="67">
        <v>2557500</v>
      </c>
    </row>
    <row r="71" spans="2:8" x14ac:dyDescent="0.25">
      <c r="B71" s="65" t="s">
        <v>47</v>
      </c>
      <c r="C71" s="66">
        <v>22</v>
      </c>
      <c r="D71" s="67">
        <v>14.2</v>
      </c>
      <c r="E71" s="67">
        <v>10.1</v>
      </c>
      <c r="F71" s="68">
        <f t="shared" si="6"/>
        <v>3.22887323943662</v>
      </c>
      <c r="G71" s="69">
        <f t="shared" si="7"/>
        <v>1.4059405940594059</v>
      </c>
      <c r="H71" s="67">
        <v>45850</v>
      </c>
    </row>
    <row r="72" spans="2:8" x14ac:dyDescent="0.25">
      <c r="B72" s="65" t="s">
        <v>48</v>
      </c>
      <c r="C72" s="66">
        <v>865</v>
      </c>
      <c r="D72" s="67">
        <v>14229</v>
      </c>
      <c r="E72" s="67">
        <v>1180</v>
      </c>
      <c r="F72" s="68">
        <f t="shared" si="6"/>
        <v>0.41160306416473402</v>
      </c>
      <c r="G72" s="69">
        <f t="shared" si="7"/>
        <v>12.058474576271186</v>
      </c>
      <c r="H72" s="67">
        <v>5856700</v>
      </c>
    </row>
    <row r="73" spans="2:8" x14ac:dyDescent="0.25">
      <c r="B73" s="65" t="s">
        <v>49</v>
      </c>
      <c r="C73" s="66">
        <v>31</v>
      </c>
      <c r="D73" s="67">
        <v>426</v>
      </c>
      <c r="E73" s="67">
        <v>71</v>
      </c>
      <c r="F73" s="68">
        <f t="shared" si="6"/>
        <v>5.845070422535211</v>
      </c>
      <c r="G73" s="69">
        <f t="shared" si="7"/>
        <v>6</v>
      </c>
      <c r="H73" s="67">
        <v>2490000</v>
      </c>
    </row>
    <row r="74" spans="2:8" x14ac:dyDescent="0.25">
      <c r="B74" s="65" t="s">
        <v>50</v>
      </c>
      <c r="C74" s="66">
        <v>9</v>
      </c>
      <c r="D74" s="67">
        <v>2</v>
      </c>
      <c r="E74" s="67">
        <v>1.21</v>
      </c>
      <c r="F74" s="68">
        <f t="shared" si="6"/>
        <v>2.79</v>
      </c>
      <c r="G74" s="69">
        <f t="shared" si="7"/>
        <v>1.6528925619834711</v>
      </c>
      <c r="H74" s="67">
        <v>5580</v>
      </c>
    </row>
    <row r="75" spans="2:8" x14ac:dyDescent="0.25">
      <c r="B75" s="65" t="s">
        <v>51</v>
      </c>
      <c r="C75" s="66">
        <v>14</v>
      </c>
      <c r="D75" s="67">
        <v>148</v>
      </c>
      <c r="E75" s="67">
        <v>71.3</v>
      </c>
      <c r="F75" s="68">
        <f t="shared" si="6"/>
        <v>6.6418918918918912</v>
      </c>
      <c r="G75" s="69">
        <f t="shared" si="7"/>
        <v>2.0757363253856944</v>
      </c>
      <c r="H75" s="67">
        <v>983000</v>
      </c>
    </row>
    <row r="76" spans="2:8" x14ac:dyDescent="0.25">
      <c r="B76" s="65" t="s">
        <v>52</v>
      </c>
      <c r="C76" s="66">
        <v>31</v>
      </c>
      <c r="D76" s="67">
        <v>85.1</v>
      </c>
      <c r="E76" s="67">
        <v>40.9</v>
      </c>
      <c r="F76" s="68">
        <f t="shared" si="6"/>
        <v>3.3231492361927151</v>
      </c>
      <c r="G76" s="69">
        <f t="shared" si="7"/>
        <v>2.0806845965770169</v>
      </c>
      <c r="H76" s="67">
        <v>282800</v>
      </c>
    </row>
    <row r="77" spans="2:8" x14ac:dyDescent="0.25">
      <c r="B77" s="65" t="s">
        <v>24</v>
      </c>
      <c r="C77" s="66">
        <v>473</v>
      </c>
      <c r="D77" s="67">
        <v>2203</v>
      </c>
      <c r="E77" s="67">
        <v>616.5</v>
      </c>
      <c r="F77" s="68">
        <f t="shared" si="6"/>
        <v>3.6913753971856558</v>
      </c>
      <c r="G77" s="69">
        <f t="shared" si="7"/>
        <v>3.5733982157339823</v>
      </c>
      <c r="H77" s="67">
        <v>8132100</v>
      </c>
    </row>
    <row r="78" spans="2:8" x14ac:dyDescent="0.25">
      <c r="B78" s="65" t="s">
        <v>26</v>
      </c>
      <c r="C78" s="66">
        <v>10</v>
      </c>
      <c r="D78" s="67">
        <v>93</v>
      </c>
      <c r="E78" s="67">
        <v>19</v>
      </c>
      <c r="F78" s="68">
        <f t="shared" si="6"/>
        <v>2.21505376344086</v>
      </c>
      <c r="G78" s="69">
        <f t="shared" si="7"/>
        <v>4.8947368421052628</v>
      </c>
      <c r="H78" s="67">
        <v>206000</v>
      </c>
    </row>
    <row r="79" spans="2:8" x14ac:dyDescent="0.25">
      <c r="B79" s="65" t="s">
        <v>53</v>
      </c>
      <c r="C79" s="66">
        <v>3</v>
      </c>
      <c r="D79" s="67">
        <v>0.8</v>
      </c>
      <c r="E79" s="67">
        <v>1.1000000000000001</v>
      </c>
      <c r="F79" s="68">
        <f t="shared" si="6"/>
        <v>2.6625000000000001</v>
      </c>
      <c r="G79" s="69">
        <f t="shared" si="7"/>
        <v>0.72727272727272729</v>
      </c>
      <c r="H79" s="67">
        <v>2130</v>
      </c>
    </row>
    <row r="80" spans="2:8" x14ac:dyDescent="0.25">
      <c r="B80" s="7" t="s">
        <v>54</v>
      </c>
      <c r="C80" s="8">
        <f>SUM(C51:C79)</f>
        <v>3427</v>
      </c>
      <c r="D80" s="9">
        <f>SUM(D51:D79)</f>
        <v>59070.9</v>
      </c>
      <c r="E80" s="9">
        <f>SUM(E51:E79)</f>
        <v>5385.56</v>
      </c>
      <c r="F80" s="10">
        <f t="shared" si="6"/>
        <v>1.6245438109119719</v>
      </c>
      <c r="G80" s="11">
        <f t="shared" si="7"/>
        <v>10.96838583174266</v>
      </c>
      <c r="H80" s="9">
        <f>SUM(H51:H79)</f>
        <v>95963265</v>
      </c>
    </row>
    <row r="81" spans="2:8" x14ac:dyDescent="0.25">
      <c r="B81" s="83" t="s">
        <v>55</v>
      </c>
      <c r="C81" s="12"/>
      <c r="D81" s="1"/>
      <c r="E81" s="1"/>
      <c r="G81" s="13"/>
    </row>
    <row r="82" spans="2:8" x14ac:dyDescent="0.25">
      <c r="B82" s="65" t="s">
        <v>11</v>
      </c>
      <c r="C82" s="66">
        <v>46</v>
      </c>
      <c r="D82" s="67">
        <v>1036</v>
      </c>
      <c r="E82" s="67">
        <v>67</v>
      </c>
      <c r="F82" s="68">
        <f t="shared" ref="F82:F92" si="8">(H82/D82)/1000</f>
        <v>3</v>
      </c>
      <c r="G82" s="69">
        <f t="shared" ref="G82:G92" si="9">D82/E82</f>
        <v>15.462686567164178</v>
      </c>
      <c r="H82" s="67">
        <v>3108000</v>
      </c>
    </row>
    <row r="83" spans="2:8" x14ac:dyDescent="0.25">
      <c r="B83" s="65" t="s">
        <v>13</v>
      </c>
      <c r="C83" s="66">
        <v>183</v>
      </c>
      <c r="D83" s="67">
        <v>5364</v>
      </c>
      <c r="E83" s="67">
        <v>298</v>
      </c>
      <c r="F83" s="68">
        <f t="shared" si="8"/>
        <v>1.4614093959731544</v>
      </c>
      <c r="G83" s="69">
        <f t="shared" si="9"/>
        <v>18</v>
      </c>
      <c r="H83" s="67">
        <v>7839000</v>
      </c>
    </row>
    <row r="84" spans="2:8" x14ac:dyDescent="0.25">
      <c r="B84" s="65" t="s">
        <v>56</v>
      </c>
      <c r="C84" s="66">
        <v>14</v>
      </c>
      <c r="D84" s="67">
        <v>197</v>
      </c>
      <c r="E84" s="67">
        <v>22</v>
      </c>
      <c r="F84" s="68">
        <f t="shared" si="8"/>
        <v>4.1649746192893398</v>
      </c>
      <c r="G84" s="69">
        <f t="shared" si="9"/>
        <v>8.954545454545455</v>
      </c>
      <c r="H84" s="67">
        <v>820500</v>
      </c>
    </row>
    <row r="85" spans="2:8" x14ac:dyDescent="0.25">
      <c r="B85" s="65" t="s">
        <v>41</v>
      </c>
      <c r="C85" s="66">
        <v>50</v>
      </c>
      <c r="D85" s="67">
        <v>1223</v>
      </c>
      <c r="E85" s="67">
        <v>87</v>
      </c>
      <c r="F85" s="68">
        <f t="shared" si="8"/>
        <v>3.0490596892886348</v>
      </c>
      <c r="G85" s="69">
        <f t="shared" si="9"/>
        <v>14.057471264367816</v>
      </c>
      <c r="H85" s="67">
        <v>3729000</v>
      </c>
    </row>
    <row r="86" spans="2:8" x14ac:dyDescent="0.25">
      <c r="B86" s="65" t="s">
        <v>30</v>
      </c>
      <c r="C86" s="66">
        <v>85</v>
      </c>
      <c r="D86" s="67">
        <v>2290</v>
      </c>
      <c r="E86" s="67">
        <v>148</v>
      </c>
      <c r="F86" s="68">
        <f t="shared" si="8"/>
        <v>3.1353711790393013</v>
      </c>
      <c r="G86" s="69">
        <f t="shared" si="9"/>
        <v>15.472972972972974</v>
      </c>
      <c r="H86" s="67">
        <v>7180000</v>
      </c>
    </row>
    <row r="87" spans="2:8" x14ac:dyDescent="0.25">
      <c r="B87" s="65" t="s">
        <v>14</v>
      </c>
      <c r="C87" s="66">
        <v>21</v>
      </c>
      <c r="D87" s="67">
        <v>18.02</v>
      </c>
      <c r="E87" s="67">
        <v>1.38</v>
      </c>
      <c r="F87" s="68">
        <f t="shared" si="8"/>
        <v>3</v>
      </c>
      <c r="G87" s="69">
        <f t="shared" si="9"/>
        <v>13.057971014492754</v>
      </c>
      <c r="H87" s="67">
        <v>54060</v>
      </c>
    </row>
    <row r="88" spans="2:8" x14ac:dyDescent="0.25">
      <c r="B88" s="65" t="s">
        <v>17</v>
      </c>
      <c r="C88" s="66">
        <v>76</v>
      </c>
      <c r="D88" s="67">
        <v>104.5</v>
      </c>
      <c r="E88" s="67">
        <v>95</v>
      </c>
      <c r="F88" s="68">
        <f t="shared" si="8"/>
        <v>6.9368421052631577</v>
      </c>
      <c r="G88" s="69">
        <f t="shared" si="9"/>
        <v>1.1000000000000001</v>
      </c>
      <c r="H88" s="67">
        <v>724900</v>
      </c>
    </row>
    <row r="89" spans="2:8" x14ac:dyDescent="0.25">
      <c r="B89" s="65" t="s">
        <v>44</v>
      </c>
      <c r="C89" s="66">
        <v>122</v>
      </c>
      <c r="D89" s="67">
        <v>2663</v>
      </c>
      <c r="E89" s="67">
        <v>146</v>
      </c>
      <c r="F89" s="68">
        <f t="shared" si="8"/>
        <v>3.1149079984979346</v>
      </c>
      <c r="G89" s="69">
        <f t="shared" si="9"/>
        <v>18.239726027397261</v>
      </c>
      <c r="H89" s="67">
        <v>8295000</v>
      </c>
    </row>
    <row r="90" spans="2:8" x14ac:dyDescent="0.25">
      <c r="B90" s="65" t="s">
        <v>19</v>
      </c>
      <c r="C90" s="66">
        <v>35</v>
      </c>
      <c r="D90" s="67">
        <v>491</v>
      </c>
      <c r="E90" s="67">
        <v>40</v>
      </c>
      <c r="F90" s="68">
        <f t="shared" si="8"/>
        <v>3.5794297352342159</v>
      </c>
      <c r="G90" s="69">
        <f t="shared" si="9"/>
        <v>12.275</v>
      </c>
      <c r="H90" s="67">
        <v>1757500</v>
      </c>
    </row>
    <row r="91" spans="2:8" x14ac:dyDescent="0.25">
      <c r="B91" s="65" t="s">
        <v>48</v>
      </c>
      <c r="C91" s="66">
        <v>106</v>
      </c>
      <c r="D91" s="67">
        <v>891</v>
      </c>
      <c r="E91" s="67">
        <v>215</v>
      </c>
      <c r="F91" s="68">
        <f t="shared" si="8"/>
        <v>2</v>
      </c>
      <c r="G91" s="69">
        <f t="shared" si="9"/>
        <v>4.1441860465116278</v>
      </c>
      <c r="H91" s="67">
        <v>1782000</v>
      </c>
    </row>
    <row r="92" spans="2:8" x14ac:dyDescent="0.25">
      <c r="B92" s="7" t="s">
        <v>57</v>
      </c>
      <c r="C92" s="8">
        <f>SUM(C82:C91)</f>
        <v>738</v>
      </c>
      <c r="D92" s="9">
        <f>SUM(D82:D91)</f>
        <v>14277.52</v>
      </c>
      <c r="E92" s="9">
        <f>SUM(E82:E91)</f>
        <v>1119.3800000000001</v>
      </c>
      <c r="F92" s="10">
        <f t="shared" si="8"/>
        <v>2.4717149757100674</v>
      </c>
      <c r="G92" s="11">
        <f t="shared" si="9"/>
        <v>12.754846432846753</v>
      </c>
      <c r="H92" s="9">
        <f>SUM(H82:H91)</f>
        <v>35289960</v>
      </c>
    </row>
    <row r="93" spans="2:8" x14ac:dyDescent="0.25">
      <c r="B93" s="83" t="s">
        <v>58</v>
      </c>
      <c r="C93" s="12"/>
      <c r="D93" s="1"/>
      <c r="E93" s="1"/>
      <c r="G93" s="13"/>
    </row>
    <row r="94" spans="2:8" x14ac:dyDescent="0.25">
      <c r="B94" s="65" t="s">
        <v>40</v>
      </c>
      <c r="C94" s="66">
        <v>2</v>
      </c>
      <c r="D94" s="67">
        <v>57.45</v>
      </c>
      <c r="E94" s="67">
        <v>6.05</v>
      </c>
      <c r="F94" s="68">
        <f t="shared" ref="F94:F109" si="10">(H94/D94)/1000</f>
        <v>3.0851174934725845</v>
      </c>
      <c r="G94" s="69">
        <f t="shared" ref="G94:G109" si="11">D94/E94</f>
        <v>9.4958677685950423</v>
      </c>
      <c r="H94" s="67">
        <v>177240</v>
      </c>
    </row>
    <row r="95" spans="2:8" x14ac:dyDescent="0.25">
      <c r="B95" s="65" t="s">
        <v>13</v>
      </c>
      <c r="C95" s="66">
        <v>21</v>
      </c>
      <c r="D95" s="67">
        <v>3566</v>
      </c>
      <c r="E95" s="67">
        <v>245.5</v>
      </c>
      <c r="F95" s="68">
        <f t="shared" si="10"/>
        <v>3.6823611890072914</v>
      </c>
      <c r="G95" s="69">
        <f t="shared" si="11"/>
        <v>14.525458248472505</v>
      </c>
      <c r="H95" s="67">
        <v>13131300</v>
      </c>
    </row>
    <row r="96" spans="2:8" x14ac:dyDescent="0.25">
      <c r="B96" s="65" t="s">
        <v>41</v>
      </c>
      <c r="C96" s="66">
        <v>12</v>
      </c>
      <c r="D96" s="67">
        <v>149</v>
      </c>
      <c r="E96" s="67">
        <v>58.9</v>
      </c>
      <c r="F96" s="68">
        <f t="shared" si="10"/>
        <v>5.1518791946308733</v>
      </c>
      <c r="G96" s="69">
        <f t="shared" si="11"/>
        <v>2.5297113752122242</v>
      </c>
      <c r="H96" s="67">
        <v>767630</v>
      </c>
    </row>
    <row r="97" spans="2:8" x14ac:dyDescent="0.25">
      <c r="B97" s="65" t="s">
        <v>30</v>
      </c>
      <c r="C97" s="66">
        <v>18</v>
      </c>
      <c r="D97" s="67">
        <v>223</v>
      </c>
      <c r="E97" s="67">
        <v>55.6</v>
      </c>
      <c r="F97" s="68">
        <f t="shared" si="10"/>
        <v>6.2089686098654715</v>
      </c>
      <c r="G97" s="69">
        <f t="shared" si="11"/>
        <v>4.0107913669064743</v>
      </c>
      <c r="H97" s="67">
        <v>1384600</v>
      </c>
    </row>
    <row r="98" spans="2:8" x14ac:dyDescent="0.25">
      <c r="B98" s="65" t="s">
        <v>14</v>
      </c>
      <c r="C98" s="66">
        <v>11</v>
      </c>
      <c r="D98" s="67">
        <v>450.5</v>
      </c>
      <c r="E98" s="67">
        <v>62</v>
      </c>
      <c r="F98" s="68">
        <f t="shared" si="10"/>
        <v>5.3175360710321868</v>
      </c>
      <c r="G98" s="69">
        <f t="shared" si="11"/>
        <v>7.2661290322580649</v>
      </c>
      <c r="H98" s="67">
        <v>2395550</v>
      </c>
    </row>
    <row r="99" spans="2:8" x14ac:dyDescent="0.25">
      <c r="B99" s="65" t="s">
        <v>42</v>
      </c>
      <c r="C99" s="66">
        <v>1</v>
      </c>
      <c r="D99" s="67">
        <v>10.85</v>
      </c>
      <c r="E99" s="67">
        <v>1.69</v>
      </c>
      <c r="F99" s="68">
        <f t="shared" si="10"/>
        <v>5.209447004608295</v>
      </c>
      <c r="G99" s="69">
        <f t="shared" si="11"/>
        <v>6.4201183431952664</v>
      </c>
      <c r="H99" s="67">
        <v>56522.5</v>
      </c>
    </row>
    <row r="100" spans="2:8" x14ac:dyDescent="0.25">
      <c r="B100" s="65" t="s">
        <v>33</v>
      </c>
      <c r="C100" s="66">
        <v>3</v>
      </c>
      <c r="D100" s="67">
        <v>138.69999999999999</v>
      </c>
      <c r="E100" s="67">
        <v>11.55</v>
      </c>
      <c r="F100" s="68">
        <f t="shared" si="10"/>
        <v>3.0318673395818312</v>
      </c>
      <c r="G100" s="69">
        <f t="shared" si="11"/>
        <v>12.008658008658006</v>
      </c>
      <c r="H100" s="67">
        <v>420520</v>
      </c>
    </row>
    <row r="101" spans="2:8" x14ac:dyDescent="0.25">
      <c r="B101" s="65" t="s">
        <v>34</v>
      </c>
      <c r="C101" s="66">
        <v>1</v>
      </c>
      <c r="D101" s="67">
        <v>140</v>
      </c>
      <c r="E101" s="67">
        <v>12.45</v>
      </c>
      <c r="F101" s="68">
        <f t="shared" si="10"/>
        <v>0.26814285714285718</v>
      </c>
      <c r="G101" s="69">
        <f t="shared" si="11"/>
        <v>11.244979919678716</v>
      </c>
      <c r="H101" s="67">
        <v>37540</v>
      </c>
    </row>
    <row r="102" spans="2:8" x14ac:dyDescent="0.25">
      <c r="B102" s="65" t="s">
        <v>16</v>
      </c>
      <c r="C102" s="66">
        <v>1</v>
      </c>
      <c r="D102" s="67">
        <v>2.91</v>
      </c>
      <c r="E102" s="67">
        <v>1.41</v>
      </c>
      <c r="F102" s="68">
        <f t="shared" si="10"/>
        <v>3.0367697594501717</v>
      </c>
      <c r="G102" s="69">
        <f t="shared" si="11"/>
        <v>2.063829787234043</v>
      </c>
      <c r="H102" s="67">
        <v>8837</v>
      </c>
    </row>
    <row r="103" spans="2:8" x14ac:dyDescent="0.25">
      <c r="B103" s="65" t="s">
        <v>35</v>
      </c>
      <c r="C103" s="66">
        <v>9</v>
      </c>
      <c r="D103" s="67">
        <v>398.5</v>
      </c>
      <c r="E103" s="67">
        <v>29.15</v>
      </c>
      <c r="F103" s="68">
        <f t="shared" si="10"/>
        <v>4.3716436637390217</v>
      </c>
      <c r="G103" s="69">
        <f t="shared" si="11"/>
        <v>13.670668953687823</v>
      </c>
      <c r="H103" s="67">
        <v>1742100</v>
      </c>
    </row>
    <row r="104" spans="2:8" x14ac:dyDescent="0.25">
      <c r="B104" s="65" t="s">
        <v>44</v>
      </c>
      <c r="C104" s="66">
        <v>4</v>
      </c>
      <c r="D104" s="67">
        <v>106.4</v>
      </c>
      <c r="E104" s="67">
        <v>17.05</v>
      </c>
      <c r="F104" s="68">
        <f t="shared" si="10"/>
        <v>5.2893327067669169</v>
      </c>
      <c r="G104" s="69">
        <f t="shared" si="11"/>
        <v>6.2404692082111435</v>
      </c>
      <c r="H104" s="67">
        <v>562785</v>
      </c>
    </row>
    <row r="105" spans="2:8" x14ac:dyDescent="0.25">
      <c r="B105" s="65" t="s">
        <v>45</v>
      </c>
      <c r="C105" s="66">
        <v>3</v>
      </c>
      <c r="D105" s="67">
        <v>52.55</v>
      </c>
      <c r="E105" s="67">
        <v>7.35</v>
      </c>
      <c r="F105" s="68">
        <f t="shared" si="10"/>
        <v>4.2744053282588013</v>
      </c>
      <c r="G105" s="69">
        <f t="shared" si="11"/>
        <v>7.149659863945578</v>
      </c>
      <c r="H105" s="67">
        <v>224620</v>
      </c>
    </row>
    <row r="106" spans="2:8" x14ac:dyDescent="0.25">
      <c r="B106" s="65" t="s">
        <v>20</v>
      </c>
      <c r="C106" s="66">
        <v>3</v>
      </c>
      <c r="D106" s="67">
        <v>13.7</v>
      </c>
      <c r="E106" s="67">
        <v>4.18</v>
      </c>
      <c r="F106" s="68">
        <f t="shared" si="10"/>
        <v>5.901094890510949</v>
      </c>
      <c r="G106" s="69">
        <f t="shared" si="11"/>
        <v>3.2775119617224879</v>
      </c>
      <c r="H106" s="67">
        <v>80845</v>
      </c>
    </row>
    <row r="107" spans="2:8" x14ac:dyDescent="0.25">
      <c r="B107" s="65" t="s">
        <v>24</v>
      </c>
      <c r="C107" s="66">
        <v>13</v>
      </c>
      <c r="D107" s="67">
        <v>93.9</v>
      </c>
      <c r="E107" s="67">
        <v>29.9</v>
      </c>
      <c r="F107" s="68">
        <f t="shared" si="10"/>
        <v>6.3693290734824277</v>
      </c>
      <c r="G107" s="69">
        <f t="shared" si="11"/>
        <v>3.1404682274247495</v>
      </c>
      <c r="H107" s="67">
        <v>598080</v>
      </c>
    </row>
    <row r="108" spans="2:8" x14ac:dyDescent="0.25">
      <c r="B108" s="65" t="s">
        <v>53</v>
      </c>
      <c r="C108" s="66">
        <v>2</v>
      </c>
      <c r="D108" s="67">
        <v>49.6</v>
      </c>
      <c r="E108" s="67">
        <v>7.35</v>
      </c>
      <c r="F108" s="68">
        <f t="shared" si="10"/>
        <v>4.6992943548387096</v>
      </c>
      <c r="G108" s="69">
        <f t="shared" si="11"/>
        <v>6.7482993197278915</v>
      </c>
      <c r="H108" s="67">
        <v>233085</v>
      </c>
    </row>
    <row r="109" spans="2:8" x14ac:dyDescent="0.25">
      <c r="B109" s="7" t="s">
        <v>59</v>
      </c>
      <c r="C109" s="8">
        <f>SUM(C94:C108)</f>
        <v>104</v>
      </c>
      <c r="D109" s="9">
        <f>SUM(D94:D108)</f>
        <v>5453.0599999999995</v>
      </c>
      <c r="E109" s="9">
        <f>SUM(E94:E108)</f>
        <v>550.13</v>
      </c>
      <c r="F109" s="10">
        <f t="shared" si="10"/>
        <v>4.0016531085298901</v>
      </c>
      <c r="G109" s="11">
        <f t="shared" si="11"/>
        <v>9.9123116354316245</v>
      </c>
      <c r="H109" s="9">
        <f>SUM(H94:H108)</f>
        <v>21821254.5</v>
      </c>
    </row>
    <row r="110" spans="2:8" x14ac:dyDescent="0.25">
      <c r="B110" s="83" t="s">
        <v>60</v>
      </c>
      <c r="C110" s="12"/>
      <c r="D110" s="1"/>
      <c r="E110" s="1"/>
      <c r="G110" s="13"/>
    </row>
    <row r="111" spans="2:8" x14ac:dyDescent="0.25">
      <c r="B111" s="65" t="s">
        <v>11</v>
      </c>
      <c r="C111" s="66">
        <v>25</v>
      </c>
      <c r="D111" s="67">
        <v>53</v>
      </c>
      <c r="E111" s="67">
        <v>8.98</v>
      </c>
      <c r="F111" s="68">
        <f t="shared" ref="F111:F123" si="12">(H111/D111)/1000</f>
        <v>2.4069811320754715</v>
      </c>
      <c r="G111" s="69">
        <f t="shared" ref="G111:G123" si="13">D111/E111</f>
        <v>5.9020044543429844</v>
      </c>
      <c r="H111" s="67">
        <v>127570</v>
      </c>
    </row>
    <row r="112" spans="2:8" x14ac:dyDescent="0.25">
      <c r="B112" s="65" t="s">
        <v>13</v>
      </c>
      <c r="C112" s="66">
        <v>145</v>
      </c>
      <c r="D112" s="67">
        <v>4312</v>
      </c>
      <c r="E112" s="67">
        <v>353.2</v>
      </c>
      <c r="F112" s="68">
        <f t="shared" si="12"/>
        <v>1.933267625231911</v>
      </c>
      <c r="G112" s="69">
        <f t="shared" si="13"/>
        <v>12.208380520951303</v>
      </c>
      <c r="H112" s="67">
        <v>8336250</v>
      </c>
    </row>
    <row r="113" spans="2:8" x14ac:dyDescent="0.25">
      <c r="B113" s="65" t="s">
        <v>30</v>
      </c>
      <c r="C113" s="66">
        <v>107</v>
      </c>
      <c r="D113" s="67">
        <v>1060</v>
      </c>
      <c r="E113" s="67">
        <v>111.6</v>
      </c>
      <c r="F113" s="68">
        <f t="shared" si="12"/>
        <v>3.5889622641509438</v>
      </c>
      <c r="G113" s="69">
        <f t="shared" si="13"/>
        <v>9.4982078853046605</v>
      </c>
      <c r="H113" s="67">
        <v>3804300</v>
      </c>
    </row>
    <row r="114" spans="2:8" x14ac:dyDescent="0.25">
      <c r="B114" s="65" t="s">
        <v>14</v>
      </c>
      <c r="C114" s="66">
        <v>28</v>
      </c>
      <c r="D114" s="67">
        <v>87.2</v>
      </c>
      <c r="E114" s="67">
        <v>17</v>
      </c>
      <c r="F114" s="68">
        <f t="shared" si="12"/>
        <v>2.2258027522935779</v>
      </c>
      <c r="G114" s="69">
        <f t="shared" si="13"/>
        <v>5.1294117647058828</v>
      </c>
      <c r="H114" s="67">
        <v>194090</v>
      </c>
    </row>
    <row r="115" spans="2:8" x14ac:dyDescent="0.25">
      <c r="B115" s="65" t="s">
        <v>61</v>
      </c>
      <c r="C115" s="66">
        <v>17</v>
      </c>
      <c r="D115" s="67">
        <v>29.8</v>
      </c>
      <c r="E115" s="67">
        <v>28.4</v>
      </c>
      <c r="F115" s="68">
        <f t="shared" si="12"/>
        <v>17.973154362416107</v>
      </c>
      <c r="G115" s="69">
        <f t="shared" si="13"/>
        <v>1.0492957746478875</v>
      </c>
      <c r="H115" s="67">
        <v>535600</v>
      </c>
    </row>
    <row r="116" spans="2:8" x14ac:dyDescent="0.25">
      <c r="B116" s="65" t="s">
        <v>16</v>
      </c>
      <c r="C116" s="66">
        <v>31</v>
      </c>
      <c r="D116" s="67">
        <v>107.7</v>
      </c>
      <c r="E116" s="67">
        <v>15.2</v>
      </c>
      <c r="F116" s="68">
        <f t="shared" si="12"/>
        <v>3.4095636025998144</v>
      </c>
      <c r="G116" s="69">
        <f t="shared" si="13"/>
        <v>7.0855263157894743</v>
      </c>
      <c r="H116" s="67">
        <v>367210</v>
      </c>
    </row>
    <row r="117" spans="2:8" x14ac:dyDescent="0.25">
      <c r="B117" s="65" t="s">
        <v>35</v>
      </c>
      <c r="C117" s="66">
        <v>80</v>
      </c>
      <c r="D117" s="67">
        <v>1021.3</v>
      </c>
      <c r="E117" s="67">
        <v>180.3</v>
      </c>
      <c r="F117" s="68">
        <f t="shared" si="12"/>
        <v>8.2637814550083242</v>
      </c>
      <c r="G117" s="69">
        <f t="shared" si="13"/>
        <v>5.664448141985579</v>
      </c>
      <c r="H117" s="67">
        <v>8439800</v>
      </c>
    </row>
    <row r="118" spans="2:8" x14ac:dyDescent="0.25">
      <c r="B118" s="65" t="s">
        <v>44</v>
      </c>
      <c r="C118" s="66">
        <v>36</v>
      </c>
      <c r="D118" s="67">
        <v>261</v>
      </c>
      <c r="E118" s="67">
        <v>18</v>
      </c>
      <c r="F118" s="68">
        <f t="shared" si="12"/>
        <v>2.0120689655172415</v>
      </c>
      <c r="G118" s="69">
        <f t="shared" si="13"/>
        <v>14.5</v>
      </c>
      <c r="H118" s="67">
        <v>525150</v>
      </c>
    </row>
    <row r="119" spans="2:8" x14ac:dyDescent="0.25">
      <c r="B119" s="65" t="s">
        <v>21</v>
      </c>
      <c r="C119" s="66">
        <v>21</v>
      </c>
      <c r="D119" s="67">
        <v>32.6</v>
      </c>
      <c r="E119" s="67">
        <v>10.35</v>
      </c>
      <c r="F119" s="68">
        <f t="shared" si="12"/>
        <v>6.4619631901840489</v>
      </c>
      <c r="G119" s="69">
        <f t="shared" si="13"/>
        <v>3.1497584541062804</v>
      </c>
      <c r="H119" s="67">
        <v>210660</v>
      </c>
    </row>
    <row r="120" spans="2:8" x14ac:dyDescent="0.25">
      <c r="B120" s="65" t="s">
        <v>48</v>
      </c>
      <c r="C120" s="66">
        <v>117</v>
      </c>
      <c r="D120" s="67">
        <v>3766</v>
      </c>
      <c r="E120" s="67">
        <v>452.7</v>
      </c>
      <c r="F120" s="68">
        <f t="shared" si="12"/>
        <v>2.3098672331386085</v>
      </c>
      <c r="G120" s="69">
        <f t="shared" si="13"/>
        <v>8.3189750386569479</v>
      </c>
      <c r="H120" s="67">
        <v>8698960</v>
      </c>
    </row>
    <row r="121" spans="2:8" x14ac:dyDescent="0.25">
      <c r="B121" s="65" t="s">
        <v>49</v>
      </c>
      <c r="C121" s="66">
        <v>29</v>
      </c>
      <c r="D121" s="67">
        <v>17.899999999999999</v>
      </c>
      <c r="E121" s="67">
        <v>17.96</v>
      </c>
      <c r="F121" s="68">
        <f t="shared" si="12"/>
        <v>11.315642458100559</v>
      </c>
      <c r="G121" s="69">
        <f t="shared" si="13"/>
        <v>0.99665924276169249</v>
      </c>
      <c r="H121" s="67">
        <v>202550</v>
      </c>
    </row>
    <row r="122" spans="2:8" x14ac:dyDescent="0.25">
      <c r="B122" s="65" t="s">
        <v>24</v>
      </c>
      <c r="C122" s="66">
        <v>33</v>
      </c>
      <c r="D122" s="67">
        <v>119.8</v>
      </c>
      <c r="E122" s="67">
        <v>28.94</v>
      </c>
      <c r="F122" s="68">
        <f t="shared" si="12"/>
        <v>5.8248664440734554</v>
      </c>
      <c r="G122" s="69">
        <f t="shared" si="13"/>
        <v>4.1395991706979958</v>
      </c>
      <c r="H122" s="67">
        <v>697819</v>
      </c>
    </row>
    <row r="123" spans="2:8" x14ac:dyDescent="0.25">
      <c r="B123" s="7" t="s">
        <v>62</v>
      </c>
      <c r="C123" s="8">
        <f>SUM(C111:C122)</f>
        <v>669</v>
      </c>
      <c r="D123" s="9">
        <f>SUM(D111:D122)</f>
        <v>10868.3</v>
      </c>
      <c r="E123" s="9">
        <f>SUM(E111:E122)</f>
        <v>1242.6300000000001</v>
      </c>
      <c r="F123" s="10">
        <f t="shared" si="12"/>
        <v>2.9572204484602014</v>
      </c>
      <c r="G123" s="11">
        <f t="shared" si="13"/>
        <v>8.7462076402468938</v>
      </c>
      <c r="H123" s="9">
        <f>SUM(H111:H122)</f>
        <v>32139959</v>
      </c>
    </row>
    <row r="124" spans="2:8" x14ac:dyDescent="0.25">
      <c r="B124" s="83" t="s">
        <v>63</v>
      </c>
      <c r="C124" s="12"/>
      <c r="D124" s="1"/>
      <c r="E124" s="1"/>
      <c r="G124" s="13"/>
    </row>
    <row r="125" spans="2:8" x14ac:dyDescent="0.25">
      <c r="B125" s="65" t="s">
        <v>11</v>
      </c>
      <c r="C125" s="66">
        <v>7</v>
      </c>
      <c r="D125" s="67">
        <v>1.4</v>
      </c>
      <c r="E125" s="67">
        <v>1.93</v>
      </c>
      <c r="F125" s="68">
        <f t="shared" ref="F125:F135" si="14">(H125/D125)/1000</f>
        <v>2.4685714285714289</v>
      </c>
      <c r="G125" s="69">
        <f t="shared" ref="G125:G135" si="15">D125/E125</f>
        <v>0.72538860103626945</v>
      </c>
      <c r="H125" s="67">
        <v>3456</v>
      </c>
    </row>
    <row r="126" spans="2:8" x14ac:dyDescent="0.25">
      <c r="B126" s="65" t="s">
        <v>13</v>
      </c>
      <c r="C126" s="66">
        <v>11</v>
      </c>
      <c r="D126" s="67">
        <v>6.24</v>
      </c>
      <c r="E126" s="67">
        <v>2.0699999999999998</v>
      </c>
      <c r="F126" s="68">
        <f t="shared" si="14"/>
        <v>2.8160256410256412</v>
      </c>
      <c r="G126" s="69">
        <f t="shared" si="15"/>
        <v>3.0144927536231889</v>
      </c>
      <c r="H126" s="67">
        <v>17572</v>
      </c>
    </row>
    <row r="127" spans="2:8" x14ac:dyDescent="0.25">
      <c r="B127" s="65" t="s">
        <v>30</v>
      </c>
      <c r="C127" s="66">
        <v>3</v>
      </c>
      <c r="D127" s="67">
        <v>3.6</v>
      </c>
      <c r="E127" s="67">
        <v>2.5</v>
      </c>
      <c r="F127" s="68">
        <f t="shared" si="14"/>
        <v>3.9666666666666663</v>
      </c>
      <c r="G127" s="69">
        <f t="shared" si="15"/>
        <v>1.44</v>
      </c>
      <c r="H127" s="67">
        <v>14280</v>
      </c>
    </row>
    <row r="128" spans="2:8" x14ac:dyDescent="0.25">
      <c r="B128" s="65" t="s">
        <v>14</v>
      </c>
      <c r="C128" s="66">
        <v>5</v>
      </c>
      <c r="D128" s="67">
        <v>1.55</v>
      </c>
      <c r="E128" s="67">
        <v>1</v>
      </c>
      <c r="F128" s="68">
        <f t="shared" si="14"/>
        <v>3.0709677419354837</v>
      </c>
      <c r="G128" s="69">
        <f t="shared" si="15"/>
        <v>1.55</v>
      </c>
      <c r="H128" s="67">
        <v>4760</v>
      </c>
    </row>
    <row r="129" spans="2:8" x14ac:dyDescent="0.25">
      <c r="B129" s="65" t="s">
        <v>19</v>
      </c>
      <c r="C129" s="66">
        <v>4</v>
      </c>
      <c r="D129" s="67">
        <v>1</v>
      </c>
      <c r="E129" s="67">
        <v>2.9</v>
      </c>
      <c r="F129" s="68">
        <f t="shared" si="14"/>
        <v>3.26</v>
      </c>
      <c r="G129" s="69">
        <f t="shared" si="15"/>
        <v>0.34482758620689657</v>
      </c>
      <c r="H129" s="67">
        <v>3260</v>
      </c>
    </row>
    <row r="130" spans="2:8" x14ac:dyDescent="0.25">
      <c r="B130" s="65" t="s">
        <v>20</v>
      </c>
      <c r="C130" s="66">
        <v>5</v>
      </c>
      <c r="D130" s="67">
        <v>3.15</v>
      </c>
      <c r="E130" s="67">
        <v>1.2</v>
      </c>
      <c r="F130" s="68">
        <f t="shared" si="14"/>
        <v>2.2730158730158734</v>
      </c>
      <c r="G130" s="69">
        <f t="shared" si="15"/>
        <v>2.625</v>
      </c>
      <c r="H130" s="67">
        <v>7160</v>
      </c>
    </row>
    <row r="131" spans="2:8" x14ac:dyDescent="0.25">
      <c r="B131" s="65" t="s">
        <v>23</v>
      </c>
      <c r="C131" s="66">
        <v>5</v>
      </c>
      <c r="D131" s="67">
        <v>0.4</v>
      </c>
      <c r="E131" s="67">
        <v>0.1</v>
      </c>
      <c r="F131" s="68">
        <f t="shared" si="14"/>
        <v>1.5</v>
      </c>
      <c r="G131" s="69">
        <f t="shared" si="15"/>
        <v>4</v>
      </c>
      <c r="H131" s="67">
        <v>600</v>
      </c>
    </row>
    <row r="132" spans="2:8" x14ac:dyDescent="0.25">
      <c r="B132" s="65" t="s">
        <v>48</v>
      </c>
      <c r="C132" s="66">
        <v>1</v>
      </c>
      <c r="D132" s="67">
        <v>0.5</v>
      </c>
      <c r="E132" s="67">
        <v>0.3</v>
      </c>
      <c r="F132" s="68">
        <f t="shared" si="14"/>
        <v>3.05</v>
      </c>
      <c r="G132" s="69">
        <f t="shared" si="15"/>
        <v>1.6666666666666667</v>
      </c>
      <c r="H132" s="67">
        <v>1525</v>
      </c>
    </row>
    <row r="133" spans="2:8" x14ac:dyDescent="0.25">
      <c r="B133" s="65" t="s">
        <v>24</v>
      </c>
      <c r="C133" s="66">
        <v>4</v>
      </c>
      <c r="D133" s="67">
        <v>2.2999999999999998</v>
      </c>
      <c r="E133" s="67">
        <v>0.7</v>
      </c>
      <c r="F133" s="68">
        <f t="shared" si="14"/>
        <v>3.8086956521739133</v>
      </c>
      <c r="G133" s="69">
        <f t="shared" si="15"/>
        <v>3.2857142857142856</v>
      </c>
      <c r="H133" s="67">
        <v>8760</v>
      </c>
    </row>
    <row r="134" spans="2:8" x14ac:dyDescent="0.25">
      <c r="B134" s="65" t="s">
        <v>26</v>
      </c>
      <c r="C134" s="66">
        <v>3</v>
      </c>
      <c r="D134" s="67">
        <v>3</v>
      </c>
      <c r="E134" s="67">
        <v>1.2</v>
      </c>
      <c r="F134" s="68">
        <f t="shared" si="14"/>
        <v>3.7</v>
      </c>
      <c r="G134" s="69">
        <f t="shared" si="15"/>
        <v>2.5</v>
      </c>
      <c r="H134" s="67">
        <v>11100</v>
      </c>
    </row>
    <row r="135" spans="2:8" x14ac:dyDescent="0.25">
      <c r="B135" s="7" t="s">
        <v>64</v>
      </c>
      <c r="C135" s="8">
        <f>SUM(C125:C134)</f>
        <v>48</v>
      </c>
      <c r="D135" s="9">
        <f>SUM(D125:D134)</f>
        <v>23.14</v>
      </c>
      <c r="E135" s="9">
        <f>SUM(E125:E134)</f>
        <v>13.899999999999999</v>
      </c>
      <c r="F135" s="10">
        <f t="shared" si="14"/>
        <v>3.1319360414866031</v>
      </c>
      <c r="G135" s="11">
        <f t="shared" si="15"/>
        <v>1.6647482014388491</v>
      </c>
      <c r="H135" s="9">
        <f>SUM(H125:H134)</f>
        <v>72473</v>
      </c>
    </row>
    <row r="136" spans="2:8" x14ac:dyDescent="0.25">
      <c r="B136" s="83" t="s">
        <v>65</v>
      </c>
      <c r="C136" s="12"/>
      <c r="D136" s="1"/>
      <c r="E136" s="1"/>
      <c r="G136" s="13"/>
    </row>
    <row r="137" spans="2:8" x14ac:dyDescent="0.25">
      <c r="B137" s="65" t="s">
        <v>39</v>
      </c>
      <c r="C137" s="66">
        <v>2</v>
      </c>
      <c r="D137" s="67">
        <v>2.5</v>
      </c>
      <c r="E137" s="67">
        <v>0.4</v>
      </c>
      <c r="F137" s="68">
        <f t="shared" ref="F137:F148" si="16">(H137/D137)/1000</f>
        <v>4.0999999999999996</v>
      </c>
      <c r="G137" s="69">
        <f t="shared" ref="G137:G148" si="17">D137/E137</f>
        <v>6.25</v>
      </c>
      <c r="H137" s="67">
        <v>10250</v>
      </c>
    </row>
    <row r="138" spans="2:8" x14ac:dyDescent="0.25">
      <c r="B138" s="65" t="s">
        <v>11</v>
      </c>
      <c r="C138" s="66">
        <v>10</v>
      </c>
      <c r="D138" s="67">
        <v>35.5</v>
      </c>
      <c r="E138" s="67">
        <v>2.2999999999999998</v>
      </c>
      <c r="F138" s="68">
        <f t="shared" si="16"/>
        <v>3.6352112676056341</v>
      </c>
      <c r="G138" s="69">
        <f t="shared" si="17"/>
        <v>15.434782608695654</v>
      </c>
      <c r="H138" s="67">
        <v>129050</v>
      </c>
    </row>
    <row r="139" spans="2:8" x14ac:dyDescent="0.25">
      <c r="B139" s="65" t="s">
        <v>13</v>
      </c>
      <c r="C139" s="66">
        <v>22</v>
      </c>
      <c r="D139" s="67">
        <v>250.85</v>
      </c>
      <c r="E139" s="67">
        <v>20.9</v>
      </c>
      <c r="F139" s="68">
        <f t="shared" si="16"/>
        <v>2.5632051026509868</v>
      </c>
      <c r="G139" s="69">
        <f t="shared" si="17"/>
        <v>12.002392344497608</v>
      </c>
      <c r="H139" s="67">
        <v>642980</v>
      </c>
    </row>
    <row r="140" spans="2:8" x14ac:dyDescent="0.25">
      <c r="B140" s="65" t="s">
        <v>41</v>
      </c>
      <c r="C140" s="66">
        <v>24</v>
      </c>
      <c r="D140" s="67">
        <v>182.7</v>
      </c>
      <c r="E140" s="67">
        <v>20.7</v>
      </c>
      <c r="F140" s="68">
        <f t="shared" si="16"/>
        <v>3.587411056376574</v>
      </c>
      <c r="G140" s="69">
        <f t="shared" si="17"/>
        <v>8.8260869565217384</v>
      </c>
      <c r="H140" s="67">
        <v>655420</v>
      </c>
    </row>
    <row r="141" spans="2:8" x14ac:dyDescent="0.25">
      <c r="B141" s="65" t="s">
        <v>30</v>
      </c>
      <c r="C141" s="66">
        <v>33</v>
      </c>
      <c r="D141" s="67">
        <v>170</v>
      </c>
      <c r="E141" s="67">
        <v>24.6</v>
      </c>
      <c r="F141" s="68">
        <f t="shared" si="16"/>
        <v>3.4929411764705884</v>
      </c>
      <c r="G141" s="69">
        <f t="shared" si="17"/>
        <v>6.9105691056910565</v>
      </c>
      <c r="H141" s="67">
        <v>593800</v>
      </c>
    </row>
    <row r="142" spans="2:8" x14ac:dyDescent="0.25">
      <c r="B142" s="65" t="s">
        <v>16</v>
      </c>
      <c r="C142" s="66">
        <v>22</v>
      </c>
      <c r="D142" s="67">
        <v>109.74</v>
      </c>
      <c r="E142" s="67">
        <v>19.600000000000001</v>
      </c>
      <c r="F142" s="68">
        <f t="shared" si="16"/>
        <v>1.594013121924549</v>
      </c>
      <c r="G142" s="69">
        <f t="shared" si="17"/>
        <v>5.5989795918367342</v>
      </c>
      <c r="H142" s="67">
        <v>174927</v>
      </c>
    </row>
    <row r="143" spans="2:8" x14ac:dyDescent="0.25">
      <c r="B143" s="65" t="s">
        <v>19</v>
      </c>
      <c r="C143" s="66">
        <v>48</v>
      </c>
      <c r="D143" s="67">
        <v>493.2</v>
      </c>
      <c r="E143" s="67">
        <v>48.3</v>
      </c>
      <c r="F143" s="68">
        <f t="shared" si="16"/>
        <v>3.4308191403081914</v>
      </c>
      <c r="G143" s="69">
        <f t="shared" si="17"/>
        <v>10.211180124223603</v>
      </c>
      <c r="H143" s="67">
        <v>1692080</v>
      </c>
    </row>
    <row r="144" spans="2:8" x14ac:dyDescent="0.25">
      <c r="B144" s="65" t="s">
        <v>20</v>
      </c>
      <c r="C144" s="66">
        <v>20</v>
      </c>
      <c r="D144" s="67">
        <v>543.14</v>
      </c>
      <c r="E144" s="67">
        <v>44.2</v>
      </c>
      <c r="F144" s="68">
        <f t="shared" si="16"/>
        <v>4.007990573332842</v>
      </c>
      <c r="G144" s="69">
        <f t="shared" si="17"/>
        <v>12.288235294117646</v>
      </c>
      <c r="H144" s="67">
        <v>2176900</v>
      </c>
    </row>
    <row r="145" spans="2:8" x14ac:dyDescent="0.25">
      <c r="B145" s="65" t="s">
        <v>66</v>
      </c>
      <c r="C145" s="66">
        <v>2</v>
      </c>
      <c r="D145" s="67">
        <v>21.81</v>
      </c>
      <c r="E145" s="67">
        <v>9.6999999999999993</v>
      </c>
      <c r="F145" s="68">
        <f t="shared" si="16"/>
        <v>10.068775790921595</v>
      </c>
      <c r="G145" s="69">
        <f t="shared" si="17"/>
        <v>2.2484536082474227</v>
      </c>
      <c r="H145" s="67">
        <v>219600</v>
      </c>
    </row>
    <row r="146" spans="2:8" x14ac:dyDescent="0.25">
      <c r="B146" s="65" t="s">
        <v>24</v>
      </c>
      <c r="C146" s="66">
        <v>61</v>
      </c>
      <c r="D146" s="67">
        <v>175.56</v>
      </c>
      <c r="E146" s="67">
        <v>17.75</v>
      </c>
      <c r="F146" s="68">
        <f t="shared" si="16"/>
        <v>3.9618990658464339</v>
      </c>
      <c r="G146" s="69">
        <f t="shared" si="17"/>
        <v>9.8907042253521134</v>
      </c>
      <c r="H146" s="67">
        <v>695551</v>
      </c>
    </row>
    <row r="147" spans="2:8" x14ac:dyDescent="0.25">
      <c r="B147" s="65" t="s">
        <v>26</v>
      </c>
      <c r="C147" s="66">
        <v>18</v>
      </c>
      <c r="D147" s="67">
        <v>333.96</v>
      </c>
      <c r="E147" s="67">
        <v>63</v>
      </c>
      <c r="F147" s="68">
        <f t="shared" si="16"/>
        <v>4.1942747634447244</v>
      </c>
      <c r="G147" s="69">
        <f t="shared" si="17"/>
        <v>5.3009523809523804</v>
      </c>
      <c r="H147" s="67">
        <v>1400720</v>
      </c>
    </row>
    <row r="148" spans="2:8" x14ac:dyDescent="0.25">
      <c r="B148" s="7" t="s">
        <v>67</v>
      </c>
      <c r="C148" s="8">
        <f>SUM(C137:C147)</f>
        <v>262</v>
      </c>
      <c r="D148" s="9">
        <f>SUM(D137:D147)</f>
        <v>2318.96</v>
      </c>
      <c r="E148" s="9">
        <f>SUM(E137:E147)</f>
        <v>271.45</v>
      </c>
      <c r="F148" s="10">
        <f t="shared" si="16"/>
        <v>3.6185522820574736</v>
      </c>
      <c r="G148" s="11">
        <f t="shared" si="17"/>
        <v>8.5428624055995588</v>
      </c>
      <c r="H148" s="9">
        <f>SUM(H137:H147)</f>
        <v>8391278</v>
      </c>
    </row>
    <row r="149" spans="2:8" x14ac:dyDescent="0.25">
      <c r="B149" s="83" t="s">
        <v>68</v>
      </c>
      <c r="C149" s="12"/>
      <c r="D149" s="1"/>
      <c r="E149" s="1"/>
      <c r="G149" s="13"/>
    </row>
    <row r="150" spans="2:8" x14ac:dyDescent="0.25">
      <c r="B150" s="65" t="s">
        <v>13</v>
      </c>
      <c r="C150" s="66">
        <v>18</v>
      </c>
      <c r="D150" s="67">
        <v>320</v>
      </c>
      <c r="E150" s="67">
        <v>30</v>
      </c>
      <c r="F150" s="68">
        <f t="shared" ref="F150:F157" si="18">(H150/D150)/1000</f>
        <v>2.78125</v>
      </c>
      <c r="G150" s="69">
        <f t="shared" ref="G150:G157" si="19">D150/E150</f>
        <v>10.666666666666666</v>
      </c>
      <c r="H150" s="67">
        <v>890000</v>
      </c>
    </row>
    <row r="151" spans="2:8" x14ac:dyDescent="0.25">
      <c r="B151" s="65" t="s">
        <v>41</v>
      </c>
      <c r="C151" s="66">
        <v>10</v>
      </c>
      <c r="D151" s="67">
        <v>333</v>
      </c>
      <c r="E151" s="67">
        <v>40</v>
      </c>
      <c r="F151" s="68">
        <f t="shared" si="18"/>
        <v>2.6636636636636637</v>
      </c>
      <c r="G151" s="69">
        <f t="shared" si="19"/>
        <v>8.3249999999999993</v>
      </c>
      <c r="H151" s="67">
        <v>887000</v>
      </c>
    </row>
    <row r="152" spans="2:8" x14ac:dyDescent="0.25">
      <c r="B152" s="65" t="s">
        <v>30</v>
      </c>
      <c r="C152" s="66">
        <v>70</v>
      </c>
      <c r="D152" s="67">
        <v>2220</v>
      </c>
      <c r="E152" s="67">
        <v>280</v>
      </c>
      <c r="F152" s="68">
        <f t="shared" si="18"/>
        <v>3.7567567567567566</v>
      </c>
      <c r="G152" s="69">
        <f t="shared" si="19"/>
        <v>7.9285714285714288</v>
      </c>
      <c r="H152" s="67">
        <v>8340000</v>
      </c>
    </row>
    <row r="153" spans="2:8" x14ac:dyDescent="0.25">
      <c r="B153" s="65" t="s">
        <v>33</v>
      </c>
      <c r="C153" s="66">
        <v>15</v>
      </c>
      <c r="D153" s="67">
        <v>369</v>
      </c>
      <c r="E153" s="67">
        <v>60</v>
      </c>
      <c r="F153" s="68">
        <f t="shared" si="18"/>
        <v>2.5</v>
      </c>
      <c r="G153" s="69">
        <f t="shared" si="19"/>
        <v>6.15</v>
      </c>
      <c r="H153" s="67">
        <v>922500</v>
      </c>
    </row>
    <row r="154" spans="2:8" x14ac:dyDescent="0.25">
      <c r="B154" s="65" t="s">
        <v>16</v>
      </c>
      <c r="C154" s="66">
        <v>30</v>
      </c>
      <c r="D154" s="67">
        <v>2570</v>
      </c>
      <c r="E154" s="67">
        <v>110</v>
      </c>
      <c r="F154" s="68">
        <f t="shared" si="18"/>
        <v>3.4894941634241246</v>
      </c>
      <c r="G154" s="69">
        <f t="shared" si="19"/>
        <v>23.363636363636363</v>
      </c>
      <c r="H154" s="67">
        <v>8968000</v>
      </c>
    </row>
    <row r="155" spans="2:8" x14ac:dyDescent="0.25">
      <c r="B155" s="65" t="s">
        <v>35</v>
      </c>
      <c r="C155" s="66">
        <v>5</v>
      </c>
      <c r="D155" s="67">
        <v>155</v>
      </c>
      <c r="E155" s="67">
        <v>25</v>
      </c>
      <c r="F155" s="68">
        <f t="shared" si="18"/>
        <v>6.1677419354838712</v>
      </c>
      <c r="G155" s="69">
        <f t="shared" si="19"/>
        <v>6.2</v>
      </c>
      <c r="H155" s="67">
        <v>956000</v>
      </c>
    </row>
    <row r="156" spans="2:8" x14ac:dyDescent="0.25">
      <c r="B156" s="65" t="s">
        <v>24</v>
      </c>
      <c r="C156" s="66">
        <v>17</v>
      </c>
      <c r="D156" s="67">
        <v>90</v>
      </c>
      <c r="E156" s="67">
        <v>14</v>
      </c>
      <c r="F156" s="68">
        <f t="shared" si="18"/>
        <v>5.6583333333333332</v>
      </c>
      <c r="G156" s="69">
        <f t="shared" si="19"/>
        <v>6.4285714285714288</v>
      </c>
      <c r="H156" s="67">
        <v>509250</v>
      </c>
    </row>
    <row r="157" spans="2:8" x14ac:dyDescent="0.25">
      <c r="B157" s="7" t="s">
        <v>69</v>
      </c>
      <c r="C157" s="8">
        <f>SUM(C150:C156)</f>
        <v>165</v>
      </c>
      <c r="D157" s="9">
        <f>SUM(D150:D156)</f>
        <v>6057</v>
      </c>
      <c r="E157" s="9">
        <f>SUM(E150:E156)</f>
        <v>559</v>
      </c>
      <c r="F157" s="10">
        <f t="shared" si="18"/>
        <v>3.5451130922899123</v>
      </c>
      <c r="G157" s="11">
        <f t="shared" si="19"/>
        <v>10.835420393559929</v>
      </c>
      <c r="H157" s="9">
        <f>SUM(H150:H156)</f>
        <v>21472750</v>
      </c>
    </row>
    <row r="158" spans="2:8" x14ac:dyDescent="0.25">
      <c r="B158" s="83" t="s">
        <v>70</v>
      </c>
      <c r="C158" s="12"/>
      <c r="D158" s="1"/>
      <c r="E158" s="1"/>
      <c r="G158" s="13"/>
    </row>
    <row r="159" spans="2:8" x14ac:dyDescent="0.25">
      <c r="B159" s="65" t="s">
        <v>39</v>
      </c>
      <c r="C159" s="66">
        <v>5</v>
      </c>
      <c r="D159" s="67">
        <v>44.15</v>
      </c>
      <c r="E159" s="67">
        <v>2.5</v>
      </c>
      <c r="F159" s="68">
        <f t="shared" ref="F159:F172" si="20">(H159/D159)/1000</f>
        <v>3.3149490373725934</v>
      </c>
      <c r="G159" s="69">
        <f t="shared" ref="G159:G172" si="21">D159/E159</f>
        <v>17.66</v>
      </c>
      <c r="H159" s="67">
        <v>146355</v>
      </c>
    </row>
    <row r="160" spans="2:8" x14ac:dyDescent="0.25">
      <c r="B160" s="65" t="s">
        <v>11</v>
      </c>
      <c r="C160" s="66">
        <v>16</v>
      </c>
      <c r="D160" s="67">
        <v>17.100000000000001</v>
      </c>
      <c r="E160" s="67">
        <v>4.75</v>
      </c>
      <c r="F160" s="68">
        <f t="shared" si="20"/>
        <v>2.6</v>
      </c>
      <c r="G160" s="69">
        <f t="shared" si="21"/>
        <v>3.6</v>
      </c>
      <c r="H160" s="67">
        <v>44460</v>
      </c>
    </row>
    <row r="161" spans="2:8" x14ac:dyDescent="0.25">
      <c r="B161" s="65" t="s">
        <v>13</v>
      </c>
      <c r="C161" s="66">
        <v>311</v>
      </c>
      <c r="D161" s="67">
        <v>3364</v>
      </c>
      <c r="E161" s="67">
        <v>242</v>
      </c>
      <c r="F161" s="68">
        <f t="shared" si="20"/>
        <v>1.9292390011890608</v>
      </c>
      <c r="G161" s="69">
        <f t="shared" si="21"/>
        <v>13.900826446280991</v>
      </c>
      <c r="H161" s="67">
        <v>6489960</v>
      </c>
    </row>
    <row r="162" spans="2:8" x14ac:dyDescent="0.25">
      <c r="B162" s="65" t="s">
        <v>41</v>
      </c>
      <c r="C162" s="66">
        <v>35</v>
      </c>
      <c r="D162" s="67">
        <v>465</v>
      </c>
      <c r="E162" s="67">
        <v>32</v>
      </c>
      <c r="F162" s="68">
        <f t="shared" si="20"/>
        <v>3.4974193548387098</v>
      </c>
      <c r="G162" s="69">
        <f t="shared" si="21"/>
        <v>14.53125</v>
      </c>
      <c r="H162" s="67">
        <v>1626300</v>
      </c>
    </row>
    <row r="163" spans="2:8" x14ac:dyDescent="0.25">
      <c r="B163" s="65" t="s">
        <v>30</v>
      </c>
      <c r="C163" s="66">
        <v>43</v>
      </c>
      <c r="D163" s="67">
        <v>517.5</v>
      </c>
      <c r="E163" s="67">
        <v>31</v>
      </c>
      <c r="F163" s="68">
        <f t="shared" si="20"/>
        <v>3.5585893719806765</v>
      </c>
      <c r="G163" s="69">
        <f t="shared" si="21"/>
        <v>16.693548387096776</v>
      </c>
      <c r="H163" s="67">
        <v>1841570</v>
      </c>
    </row>
    <row r="164" spans="2:8" x14ac:dyDescent="0.25">
      <c r="B164" s="65" t="s">
        <v>33</v>
      </c>
      <c r="C164" s="66">
        <v>16</v>
      </c>
      <c r="D164" s="67">
        <v>409</v>
      </c>
      <c r="E164" s="67">
        <v>23.05</v>
      </c>
      <c r="F164" s="68">
        <f t="shared" si="20"/>
        <v>0.34420537897310516</v>
      </c>
      <c r="G164" s="69">
        <f t="shared" si="21"/>
        <v>17.744034707158352</v>
      </c>
      <c r="H164" s="67">
        <v>140780</v>
      </c>
    </row>
    <row r="165" spans="2:8" x14ac:dyDescent="0.25">
      <c r="B165" s="65" t="s">
        <v>16</v>
      </c>
      <c r="C165" s="66">
        <v>34</v>
      </c>
      <c r="D165" s="67">
        <v>501</v>
      </c>
      <c r="E165" s="67">
        <v>32</v>
      </c>
      <c r="F165" s="68">
        <f t="shared" si="20"/>
        <v>2.9575349301397207</v>
      </c>
      <c r="G165" s="69">
        <f t="shared" si="21"/>
        <v>15.65625</v>
      </c>
      <c r="H165" s="67">
        <v>1481725</v>
      </c>
    </row>
    <row r="166" spans="2:8" x14ac:dyDescent="0.25">
      <c r="B166" s="65" t="s">
        <v>35</v>
      </c>
      <c r="C166" s="66">
        <v>6</v>
      </c>
      <c r="D166" s="67">
        <v>2</v>
      </c>
      <c r="E166" s="67">
        <v>0.5</v>
      </c>
      <c r="F166" s="68">
        <f t="shared" si="20"/>
        <v>4.9000000000000004</v>
      </c>
      <c r="G166" s="69">
        <f t="shared" si="21"/>
        <v>4</v>
      </c>
      <c r="H166" s="67">
        <v>9800</v>
      </c>
    </row>
    <row r="167" spans="2:8" x14ac:dyDescent="0.25">
      <c r="B167" s="65" t="s">
        <v>45</v>
      </c>
      <c r="C167" s="66">
        <v>25</v>
      </c>
      <c r="D167" s="67">
        <v>80.5</v>
      </c>
      <c r="E167" s="67">
        <v>7.5</v>
      </c>
      <c r="F167" s="68">
        <f t="shared" si="20"/>
        <v>2.2251552795031055</v>
      </c>
      <c r="G167" s="69">
        <f t="shared" si="21"/>
        <v>10.733333333333333</v>
      </c>
      <c r="H167" s="67">
        <v>179125</v>
      </c>
    </row>
    <row r="168" spans="2:8" x14ac:dyDescent="0.25">
      <c r="B168" s="65" t="s">
        <v>19</v>
      </c>
      <c r="C168" s="66">
        <v>27</v>
      </c>
      <c r="D168" s="67">
        <v>184.5</v>
      </c>
      <c r="E168" s="67">
        <v>21</v>
      </c>
      <c r="F168" s="68">
        <f t="shared" si="20"/>
        <v>3.4642276422764224</v>
      </c>
      <c r="G168" s="69">
        <f t="shared" si="21"/>
        <v>8.7857142857142865</v>
      </c>
      <c r="H168" s="67">
        <v>639150</v>
      </c>
    </row>
    <row r="169" spans="2:8" x14ac:dyDescent="0.25">
      <c r="B169" s="65" t="s">
        <v>20</v>
      </c>
      <c r="C169" s="66">
        <v>10</v>
      </c>
      <c r="D169" s="67">
        <v>66.75</v>
      </c>
      <c r="E169" s="67">
        <v>6</v>
      </c>
      <c r="F169" s="68">
        <f t="shared" si="20"/>
        <v>3.0899250936329588</v>
      </c>
      <c r="G169" s="69">
        <f t="shared" si="21"/>
        <v>11.125</v>
      </c>
      <c r="H169" s="67">
        <v>206252.5</v>
      </c>
    </row>
    <row r="170" spans="2:8" x14ac:dyDescent="0.25">
      <c r="B170" s="65" t="s">
        <v>48</v>
      </c>
      <c r="C170" s="66">
        <v>45</v>
      </c>
      <c r="D170" s="67">
        <v>100</v>
      </c>
      <c r="E170" s="67">
        <v>16</v>
      </c>
      <c r="F170" s="68">
        <f t="shared" si="20"/>
        <v>1.26</v>
      </c>
      <c r="G170" s="69">
        <f t="shared" si="21"/>
        <v>6.25</v>
      </c>
      <c r="H170" s="67">
        <v>126000</v>
      </c>
    </row>
    <row r="171" spans="2:8" x14ac:dyDescent="0.25">
      <c r="B171" s="65" t="s">
        <v>24</v>
      </c>
      <c r="C171" s="66">
        <v>174</v>
      </c>
      <c r="D171" s="67">
        <v>482.5</v>
      </c>
      <c r="E171" s="67">
        <v>66.58</v>
      </c>
      <c r="F171" s="68">
        <f t="shared" si="20"/>
        <v>6.0785492227979274</v>
      </c>
      <c r="G171" s="69">
        <f t="shared" si="21"/>
        <v>7.2469209972964856</v>
      </c>
      <c r="H171" s="67">
        <v>2932900</v>
      </c>
    </row>
    <row r="172" spans="2:8" x14ac:dyDescent="0.25">
      <c r="B172" s="7" t="s">
        <v>71</v>
      </c>
      <c r="C172" s="8">
        <f>SUM(C159:C171)</f>
        <v>747</v>
      </c>
      <c r="D172" s="9">
        <f>SUM(D159:D171)</f>
        <v>6234</v>
      </c>
      <c r="E172" s="9">
        <f>SUM(E159:E171)</f>
        <v>484.88</v>
      </c>
      <c r="F172" s="10">
        <f t="shared" si="20"/>
        <v>2.5448151267244143</v>
      </c>
      <c r="G172" s="11">
        <f t="shared" si="21"/>
        <v>12.856789308694935</v>
      </c>
      <c r="H172" s="9">
        <f>SUM(H159:H171)</f>
        <v>15864377.5</v>
      </c>
    </row>
    <row r="173" spans="2:8" x14ac:dyDescent="0.25">
      <c r="B173" s="83" t="s">
        <v>72</v>
      </c>
      <c r="C173" s="12"/>
      <c r="D173" s="1"/>
      <c r="E173" s="1"/>
      <c r="G173" s="13"/>
    </row>
    <row r="174" spans="2:8" x14ac:dyDescent="0.25">
      <c r="B174" s="65" t="s">
        <v>40</v>
      </c>
      <c r="C174" s="66">
        <v>15</v>
      </c>
      <c r="D174" s="67">
        <v>76.5</v>
      </c>
      <c r="E174" s="67">
        <v>8.5</v>
      </c>
      <c r="F174" s="68">
        <f t="shared" ref="F174:F193" si="22">(H174/D174)/1000</f>
        <v>3.7058823529411766</v>
      </c>
      <c r="G174" s="69">
        <f t="shared" ref="G174:G193" si="23">D174/E174</f>
        <v>9</v>
      </c>
      <c r="H174" s="67">
        <v>283500</v>
      </c>
    </row>
    <row r="175" spans="2:8" x14ac:dyDescent="0.25">
      <c r="B175" s="65" t="s">
        <v>13</v>
      </c>
      <c r="C175" s="66">
        <v>179</v>
      </c>
      <c r="D175" s="67">
        <v>4336</v>
      </c>
      <c r="E175" s="67">
        <v>271</v>
      </c>
      <c r="F175" s="68">
        <f t="shared" si="22"/>
        <v>2.8756457564575646</v>
      </c>
      <c r="G175" s="69">
        <f t="shared" si="23"/>
        <v>16</v>
      </c>
      <c r="H175" s="67">
        <v>12468800</v>
      </c>
    </row>
    <row r="176" spans="2:8" x14ac:dyDescent="0.25">
      <c r="B176" s="65" t="s">
        <v>41</v>
      </c>
      <c r="C176" s="66">
        <v>16</v>
      </c>
      <c r="D176" s="67">
        <v>160</v>
      </c>
      <c r="E176" s="67">
        <v>17</v>
      </c>
      <c r="F176" s="68">
        <f t="shared" si="22"/>
        <v>2.5</v>
      </c>
      <c r="G176" s="69">
        <f t="shared" si="23"/>
        <v>9.4117647058823533</v>
      </c>
      <c r="H176" s="67">
        <v>400000</v>
      </c>
    </row>
    <row r="177" spans="2:8" x14ac:dyDescent="0.25">
      <c r="B177" s="65" t="s">
        <v>30</v>
      </c>
      <c r="C177" s="66">
        <v>19</v>
      </c>
      <c r="D177" s="67">
        <v>457</v>
      </c>
      <c r="E177" s="67">
        <v>61</v>
      </c>
      <c r="F177" s="68">
        <f t="shared" si="22"/>
        <v>2.5</v>
      </c>
      <c r="G177" s="69">
        <f t="shared" si="23"/>
        <v>7.4918032786885247</v>
      </c>
      <c r="H177" s="67">
        <v>1142500</v>
      </c>
    </row>
    <row r="178" spans="2:8" x14ac:dyDescent="0.25">
      <c r="B178" s="65" t="s">
        <v>14</v>
      </c>
      <c r="C178" s="66">
        <v>72</v>
      </c>
      <c r="D178" s="67">
        <v>857.25</v>
      </c>
      <c r="E178" s="67">
        <v>63.5</v>
      </c>
      <c r="F178" s="68">
        <f t="shared" si="22"/>
        <v>3.2905511811023622</v>
      </c>
      <c r="G178" s="69">
        <f t="shared" si="23"/>
        <v>13.5</v>
      </c>
      <c r="H178" s="67">
        <v>2820825</v>
      </c>
    </row>
    <row r="179" spans="2:8" x14ac:dyDescent="0.25">
      <c r="B179" s="65" t="s">
        <v>42</v>
      </c>
      <c r="C179" s="66">
        <v>18</v>
      </c>
      <c r="D179" s="67">
        <v>161</v>
      </c>
      <c r="E179" s="67">
        <v>8.9</v>
      </c>
      <c r="F179" s="68">
        <f t="shared" si="22"/>
        <v>3.0388198757763978</v>
      </c>
      <c r="G179" s="69">
        <f t="shared" si="23"/>
        <v>18.089887640449437</v>
      </c>
      <c r="H179" s="67">
        <v>489250</v>
      </c>
    </row>
    <row r="180" spans="2:8" x14ac:dyDescent="0.25">
      <c r="B180" s="65" t="s">
        <v>73</v>
      </c>
      <c r="C180" s="66">
        <v>11</v>
      </c>
      <c r="D180" s="67">
        <v>152</v>
      </c>
      <c r="E180" s="67">
        <v>9.5</v>
      </c>
      <c r="F180" s="68">
        <f t="shared" si="22"/>
        <v>5</v>
      </c>
      <c r="G180" s="69">
        <f t="shared" si="23"/>
        <v>16</v>
      </c>
      <c r="H180" s="67">
        <v>760000</v>
      </c>
    </row>
    <row r="181" spans="2:8" x14ac:dyDescent="0.25">
      <c r="B181" s="65" t="s">
        <v>16</v>
      </c>
      <c r="C181" s="66">
        <v>11</v>
      </c>
      <c r="D181" s="67">
        <v>72</v>
      </c>
      <c r="E181" s="67">
        <v>8</v>
      </c>
      <c r="F181" s="68">
        <f t="shared" si="22"/>
        <v>2.5</v>
      </c>
      <c r="G181" s="69">
        <f t="shared" si="23"/>
        <v>9</v>
      </c>
      <c r="H181" s="67">
        <v>180000</v>
      </c>
    </row>
    <row r="182" spans="2:8" x14ac:dyDescent="0.25">
      <c r="B182" s="65" t="s">
        <v>17</v>
      </c>
      <c r="C182" s="66">
        <v>23</v>
      </c>
      <c r="D182" s="67">
        <v>14.1</v>
      </c>
      <c r="E182" s="67">
        <v>11.75</v>
      </c>
      <c r="F182" s="68">
        <f t="shared" si="22"/>
        <v>10.085106382978724</v>
      </c>
      <c r="G182" s="69">
        <f t="shared" si="23"/>
        <v>1.2</v>
      </c>
      <c r="H182" s="67">
        <v>142200</v>
      </c>
    </row>
    <row r="183" spans="2:8" x14ac:dyDescent="0.25">
      <c r="B183" s="65" t="s">
        <v>18</v>
      </c>
      <c r="C183" s="66">
        <v>90</v>
      </c>
      <c r="D183" s="67">
        <v>268</v>
      </c>
      <c r="E183" s="67">
        <v>58.5</v>
      </c>
      <c r="F183" s="68">
        <f t="shared" si="22"/>
        <v>5.5037313432835822</v>
      </c>
      <c r="G183" s="69">
        <f t="shared" si="23"/>
        <v>4.5811965811965809</v>
      </c>
      <c r="H183" s="67">
        <v>1475000</v>
      </c>
    </row>
    <row r="184" spans="2:8" x14ac:dyDescent="0.25">
      <c r="B184" s="65" t="s">
        <v>35</v>
      </c>
      <c r="C184" s="66">
        <v>22</v>
      </c>
      <c r="D184" s="67">
        <v>576</v>
      </c>
      <c r="E184" s="67">
        <v>24</v>
      </c>
      <c r="F184" s="68">
        <f t="shared" si="22"/>
        <v>4</v>
      </c>
      <c r="G184" s="69">
        <f t="shared" si="23"/>
        <v>24</v>
      </c>
      <c r="H184" s="67">
        <v>2304000</v>
      </c>
    </row>
    <row r="185" spans="2:8" x14ac:dyDescent="0.25">
      <c r="B185" s="65" t="s">
        <v>44</v>
      </c>
      <c r="C185" s="66">
        <v>33</v>
      </c>
      <c r="D185" s="67">
        <v>567</v>
      </c>
      <c r="E185" s="67">
        <v>31.5</v>
      </c>
      <c r="F185" s="68">
        <f t="shared" si="22"/>
        <v>5.0634920634920633</v>
      </c>
      <c r="G185" s="69">
        <f t="shared" si="23"/>
        <v>18</v>
      </c>
      <c r="H185" s="67">
        <v>2871000</v>
      </c>
    </row>
    <row r="186" spans="2:8" x14ac:dyDescent="0.25">
      <c r="B186" s="65" t="s">
        <v>45</v>
      </c>
      <c r="C186" s="66">
        <v>22</v>
      </c>
      <c r="D186" s="67">
        <v>164</v>
      </c>
      <c r="E186" s="67">
        <v>10.25</v>
      </c>
      <c r="F186" s="68">
        <f t="shared" si="22"/>
        <v>4.0341463414634147</v>
      </c>
      <c r="G186" s="69">
        <f t="shared" si="23"/>
        <v>16</v>
      </c>
      <c r="H186" s="67">
        <v>661600</v>
      </c>
    </row>
    <row r="187" spans="2:8" x14ac:dyDescent="0.25">
      <c r="B187" s="65" t="s">
        <v>47</v>
      </c>
      <c r="C187" s="66">
        <v>25</v>
      </c>
      <c r="D187" s="67">
        <v>30</v>
      </c>
      <c r="E187" s="67">
        <v>7.5</v>
      </c>
      <c r="F187" s="68">
        <f t="shared" si="22"/>
        <v>5.5666666666666673</v>
      </c>
      <c r="G187" s="69">
        <f t="shared" si="23"/>
        <v>4</v>
      </c>
      <c r="H187" s="67">
        <v>167000</v>
      </c>
    </row>
    <row r="188" spans="2:8" x14ac:dyDescent="0.25">
      <c r="B188" s="65" t="s">
        <v>48</v>
      </c>
      <c r="C188" s="66">
        <v>197</v>
      </c>
      <c r="D188" s="67">
        <v>2709</v>
      </c>
      <c r="E188" s="67">
        <v>301</v>
      </c>
      <c r="F188" s="68">
        <f t="shared" si="22"/>
        <v>2.8578073089700995</v>
      </c>
      <c r="G188" s="69">
        <f t="shared" si="23"/>
        <v>9</v>
      </c>
      <c r="H188" s="67">
        <v>7741800</v>
      </c>
    </row>
    <row r="189" spans="2:8" x14ac:dyDescent="0.25">
      <c r="B189" s="65" t="s">
        <v>49</v>
      </c>
      <c r="C189" s="66">
        <v>48</v>
      </c>
      <c r="D189" s="67">
        <v>218.4</v>
      </c>
      <c r="E189" s="67">
        <v>52</v>
      </c>
      <c r="F189" s="68">
        <f t="shared" si="22"/>
        <v>12</v>
      </c>
      <c r="G189" s="69">
        <f t="shared" si="23"/>
        <v>4.2</v>
      </c>
      <c r="H189" s="67">
        <v>2620800</v>
      </c>
    </row>
    <row r="190" spans="2:8" x14ac:dyDescent="0.25">
      <c r="B190" s="65" t="s">
        <v>52</v>
      </c>
      <c r="C190" s="66">
        <v>13</v>
      </c>
      <c r="D190" s="67">
        <v>144</v>
      </c>
      <c r="E190" s="67">
        <v>9</v>
      </c>
      <c r="F190" s="68">
        <f t="shared" si="22"/>
        <v>5.7777777777777777</v>
      </c>
      <c r="G190" s="69">
        <f t="shared" si="23"/>
        <v>16</v>
      </c>
      <c r="H190" s="67">
        <v>832000</v>
      </c>
    </row>
    <row r="191" spans="2:8" x14ac:dyDescent="0.25">
      <c r="B191" s="65" t="s">
        <v>24</v>
      </c>
      <c r="C191" s="66">
        <v>85</v>
      </c>
      <c r="D191" s="67">
        <v>430.5</v>
      </c>
      <c r="E191" s="67">
        <v>43.75</v>
      </c>
      <c r="F191" s="68">
        <f t="shared" si="22"/>
        <v>7.8554006968641117</v>
      </c>
      <c r="G191" s="69">
        <f t="shared" si="23"/>
        <v>9.84</v>
      </c>
      <c r="H191" s="67">
        <v>3381750</v>
      </c>
    </row>
    <row r="192" spans="2:8" x14ac:dyDescent="0.25">
      <c r="B192" s="65" t="s">
        <v>53</v>
      </c>
      <c r="C192" s="66">
        <v>6</v>
      </c>
      <c r="D192" s="67">
        <v>6</v>
      </c>
      <c r="E192" s="67">
        <v>1.05</v>
      </c>
      <c r="F192" s="68">
        <f t="shared" si="22"/>
        <v>15</v>
      </c>
      <c r="G192" s="69">
        <f t="shared" si="23"/>
        <v>5.7142857142857144</v>
      </c>
      <c r="H192" s="67">
        <v>90000</v>
      </c>
    </row>
    <row r="193" spans="2:8" x14ac:dyDescent="0.25">
      <c r="B193" s="7" t="s">
        <v>74</v>
      </c>
      <c r="C193" s="8">
        <f>SUM(C174:C192)</f>
        <v>905</v>
      </c>
      <c r="D193" s="9">
        <f>SUM(D174:D192)</f>
        <v>11398.75</v>
      </c>
      <c r="E193" s="9">
        <f>SUM(E174:E192)</f>
        <v>997.69999999999993</v>
      </c>
      <c r="F193" s="10">
        <f t="shared" si="22"/>
        <v>3.5821493584822899</v>
      </c>
      <c r="G193" s="11">
        <f t="shared" si="23"/>
        <v>11.425027563395812</v>
      </c>
      <c r="H193" s="9">
        <f>SUM(H174:H192)</f>
        <v>40832025</v>
      </c>
    </row>
    <row r="194" spans="2:8" x14ac:dyDescent="0.25">
      <c r="B194" s="83" t="s">
        <v>75</v>
      </c>
      <c r="C194" s="12"/>
      <c r="D194" s="1"/>
      <c r="E194" s="1"/>
      <c r="G194" s="13"/>
    </row>
    <row r="195" spans="2:8" x14ac:dyDescent="0.25">
      <c r="B195" s="65" t="s">
        <v>13</v>
      </c>
      <c r="C195" s="66">
        <v>25</v>
      </c>
      <c r="D195" s="67">
        <v>60.9</v>
      </c>
      <c r="E195" s="67">
        <v>10.5</v>
      </c>
      <c r="F195" s="68">
        <f t="shared" ref="F195:F203" si="24">(H195/D195)/1000</f>
        <v>2.2014778325123152</v>
      </c>
      <c r="G195" s="69">
        <f t="shared" ref="G195:G203" si="25">D195/E195</f>
        <v>5.8</v>
      </c>
      <c r="H195" s="67">
        <v>134070</v>
      </c>
    </row>
    <row r="196" spans="2:8" x14ac:dyDescent="0.25">
      <c r="B196" s="65" t="s">
        <v>30</v>
      </c>
      <c r="C196" s="66">
        <v>165</v>
      </c>
      <c r="D196" s="67">
        <v>5235.8999999999996</v>
      </c>
      <c r="E196" s="67">
        <v>1108.7</v>
      </c>
      <c r="F196" s="68">
        <f t="shared" si="24"/>
        <v>2.074185908821788</v>
      </c>
      <c r="G196" s="69">
        <f t="shared" si="25"/>
        <v>4.7225579507531341</v>
      </c>
      <c r="H196" s="67">
        <v>10860230</v>
      </c>
    </row>
    <row r="197" spans="2:8" x14ac:dyDescent="0.25">
      <c r="B197" s="65" t="s">
        <v>33</v>
      </c>
      <c r="C197" s="66">
        <v>6</v>
      </c>
      <c r="D197" s="67">
        <v>51.69</v>
      </c>
      <c r="E197" s="67">
        <v>6</v>
      </c>
      <c r="F197" s="68">
        <f t="shared" si="24"/>
        <v>1.2447281872702651</v>
      </c>
      <c r="G197" s="69">
        <f t="shared" si="25"/>
        <v>8.6150000000000002</v>
      </c>
      <c r="H197" s="67">
        <v>64340</v>
      </c>
    </row>
    <row r="198" spans="2:8" x14ac:dyDescent="0.25">
      <c r="B198" s="65" t="s">
        <v>76</v>
      </c>
      <c r="C198" s="66">
        <v>7</v>
      </c>
      <c r="D198" s="67">
        <v>25.6</v>
      </c>
      <c r="E198" s="67">
        <v>7</v>
      </c>
      <c r="F198" s="68">
        <f t="shared" si="24"/>
        <v>0.8</v>
      </c>
      <c r="G198" s="69">
        <f t="shared" si="25"/>
        <v>3.6571428571428575</v>
      </c>
      <c r="H198" s="67">
        <v>20480</v>
      </c>
    </row>
    <row r="199" spans="2:8" x14ac:dyDescent="0.25">
      <c r="B199" s="65" t="s">
        <v>16</v>
      </c>
      <c r="C199" s="66">
        <v>7</v>
      </c>
      <c r="D199" s="67">
        <v>41.2</v>
      </c>
      <c r="E199" s="67">
        <v>6</v>
      </c>
      <c r="F199" s="68">
        <f t="shared" si="24"/>
        <v>1.2553398058252425</v>
      </c>
      <c r="G199" s="69">
        <f t="shared" si="25"/>
        <v>6.8666666666666671</v>
      </c>
      <c r="H199" s="67">
        <v>51720</v>
      </c>
    </row>
    <row r="200" spans="2:8" x14ac:dyDescent="0.25">
      <c r="B200" s="65" t="s">
        <v>20</v>
      </c>
      <c r="C200" s="66">
        <v>4</v>
      </c>
      <c r="D200" s="67">
        <v>31.7</v>
      </c>
      <c r="E200" s="67">
        <v>3.5</v>
      </c>
      <c r="F200" s="68">
        <f t="shared" si="24"/>
        <v>0.86593059936908512</v>
      </c>
      <c r="G200" s="69">
        <f t="shared" si="25"/>
        <v>9.0571428571428569</v>
      </c>
      <c r="H200" s="67">
        <v>27450</v>
      </c>
    </row>
    <row r="201" spans="2:8" x14ac:dyDescent="0.25">
      <c r="B201" s="65" t="s">
        <v>48</v>
      </c>
      <c r="C201" s="66">
        <v>1</v>
      </c>
      <c r="D201" s="67">
        <v>11.5</v>
      </c>
      <c r="E201" s="67">
        <v>3</v>
      </c>
      <c r="F201" s="68">
        <f t="shared" si="24"/>
        <v>1.4165217391304348</v>
      </c>
      <c r="G201" s="69">
        <f t="shared" si="25"/>
        <v>3.8333333333333335</v>
      </c>
      <c r="H201" s="67">
        <v>16290</v>
      </c>
    </row>
    <row r="202" spans="2:8" x14ac:dyDescent="0.25">
      <c r="B202" s="65" t="s">
        <v>49</v>
      </c>
      <c r="C202" s="66">
        <v>12</v>
      </c>
      <c r="D202" s="67">
        <v>5.89</v>
      </c>
      <c r="E202" s="67">
        <v>10</v>
      </c>
      <c r="F202" s="68">
        <f t="shared" si="24"/>
        <v>14.067911714770798</v>
      </c>
      <c r="G202" s="69">
        <f t="shared" si="25"/>
        <v>0.58899999999999997</v>
      </c>
      <c r="H202" s="67">
        <v>82860</v>
      </c>
    </row>
    <row r="203" spans="2:8" x14ac:dyDescent="0.25">
      <c r="B203" s="7" t="s">
        <v>77</v>
      </c>
      <c r="C203" s="8">
        <f>SUM(C195:C202)</f>
        <v>227</v>
      </c>
      <c r="D203" s="9">
        <f>SUM(D195:D202)</f>
        <v>5464.3799999999992</v>
      </c>
      <c r="E203" s="9">
        <f>SUM(E195:E202)</f>
        <v>1154.7</v>
      </c>
      <c r="F203" s="10">
        <f t="shared" si="24"/>
        <v>2.0601495503606997</v>
      </c>
      <c r="G203" s="11">
        <f t="shared" si="25"/>
        <v>4.73229410236425</v>
      </c>
      <c r="H203" s="9">
        <f>SUM(H195:H202)</f>
        <v>11257440</v>
      </c>
    </row>
    <row r="204" spans="2:8" x14ac:dyDescent="0.25">
      <c r="B204" s="83" t="s">
        <v>78</v>
      </c>
      <c r="C204" s="12"/>
      <c r="D204" s="1"/>
      <c r="E204" s="1"/>
      <c r="G204" s="13"/>
    </row>
    <row r="205" spans="2:8" x14ac:dyDescent="0.25">
      <c r="B205" s="65" t="s">
        <v>79</v>
      </c>
      <c r="C205" s="66">
        <v>1</v>
      </c>
      <c r="D205" s="67">
        <v>4.0999999999999996</v>
      </c>
      <c r="E205" s="67">
        <v>0.65</v>
      </c>
      <c r="F205" s="68">
        <f t="shared" ref="F205:F219" si="26">(H205/D205)/1000</f>
        <v>3.6219512195121957</v>
      </c>
      <c r="G205" s="69">
        <f t="shared" ref="G205:G219" si="27">D205/E205</f>
        <v>6.3076923076923066</v>
      </c>
      <c r="H205" s="67">
        <v>14850</v>
      </c>
    </row>
    <row r="206" spans="2:8" x14ac:dyDescent="0.25">
      <c r="B206" s="65" t="s">
        <v>11</v>
      </c>
      <c r="C206" s="66">
        <v>5</v>
      </c>
      <c r="D206" s="67">
        <v>16.100000000000001</v>
      </c>
      <c r="E206" s="67">
        <v>1.75</v>
      </c>
      <c r="F206" s="68">
        <f t="shared" si="26"/>
        <v>2.1596273291925465</v>
      </c>
      <c r="G206" s="69">
        <f t="shared" si="27"/>
        <v>9.2000000000000011</v>
      </c>
      <c r="H206" s="67">
        <v>34770</v>
      </c>
    </row>
    <row r="207" spans="2:8" x14ac:dyDescent="0.25">
      <c r="B207" s="65" t="s">
        <v>13</v>
      </c>
      <c r="C207" s="66">
        <v>28</v>
      </c>
      <c r="D207" s="67">
        <v>287.45</v>
      </c>
      <c r="E207" s="67">
        <v>28.3</v>
      </c>
      <c r="F207" s="68">
        <f t="shared" si="26"/>
        <v>3.0563663245781876</v>
      </c>
      <c r="G207" s="69">
        <f t="shared" si="27"/>
        <v>10.157243816254416</v>
      </c>
      <c r="H207" s="67">
        <v>878552.5</v>
      </c>
    </row>
    <row r="208" spans="2:8" x14ac:dyDescent="0.25">
      <c r="B208" s="65" t="s">
        <v>56</v>
      </c>
      <c r="C208" s="66">
        <v>6</v>
      </c>
      <c r="D208" s="67">
        <v>10.3</v>
      </c>
      <c r="E208" s="67">
        <v>1.92</v>
      </c>
      <c r="F208" s="68">
        <f t="shared" si="26"/>
        <v>3.796019417475728</v>
      </c>
      <c r="G208" s="69">
        <f t="shared" si="27"/>
        <v>5.3645833333333339</v>
      </c>
      <c r="H208" s="67">
        <v>39099</v>
      </c>
    </row>
    <row r="209" spans="2:8" x14ac:dyDescent="0.25">
      <c r="B209" s="65" t="s">
        <v>41</v>
      </c>
      <c r="C209" s="66">
        <v>17</v>
      </c>
      <c r="D209" s="67">
        <v>448.9</v>
      </c>
      <c r="E209" s="67">
        <v>51.2</v>
      </c>
      <c r="F209" s="68">
        <f t="shared" si="26"/>
        <v>3.4785475607039431</v>
      </c>
      <c r="G209" s="69">
        <f t="shared" si="27"/>
        <v>8.7675781249999982</v>
      </c>
      <c r="H209" s="67">
        <v>1561520</v>
      </c>
    </row>
    <row r="210" spans="2:8" x14ac:dyDescent="0.25">
      <c r="B210" s="65" t="s">
        <v>80</v>
      </c>
      <c r="C210" s="66">
        <v>3</v>
      </c>
      <c r="D210" s="67">
        <v>15.2</v>
      </c>
      <c r="E210" s="67">
        <v>2.4</v>
      </c>
      <c r="F210" s="68">
        <f t="shared" si="26"/>
        <v>4.2105263157894743</v>
      </c>
      <c r="G210" s="69">
        <f t="shared" si="27"/>
        <v>6.333333333333333</v>
      </c>
      <c r="H210" s="67">
        <v>64000</v>
      </c>
    </row>
    <row r="211" spans="2:8" x14ac:dyDescent="0.25">
      <c r="B211" s="65" t="s">
        <v>30</v>
      </c>
      <c r="C211" s="66">
        <v>23</v>
      </c>
      <c r="D211" s="67">
        <v>539.04999999999995</v>
      </c>
      <c r="E211" s="67">
        <v>80.45</v>
      </c>
      <c r="F211" s="68">
        <f t="shared" si="26"/>
        <v>3.7506121881087102</v>
      </c>
      <c r="G211" s="69">
        <f t="shared" si="27"/>
        <v>6.7004350528278422</v>
      </c>
      <c r="H211" s="67">
        <v>2021767.5</v>
      </c>
    </row>
    <row r="212" spans="2:8" x14ac:dyDescent="0.25">
      <c r="B212" s="65" t="s">
        <v>14</v>
      </c>
      <c r="C212" s="66">
        <v>4</v>
      </c>
      <c r="D212" s="67">
        <v>27.75</v>
      </c>
      <c r="E212" s="67">
        <v>3.2</v>
      </c>
      <c r="F212" s="68">
        <f t="shared" si="26"/>
        <v>2.7351351351351352</v>
      </c>
      <c r="G212" s="69">
        <f t="shared" si="27"/>
        <v>8.671875</v>
      </c>
      <c r="H212" s="67">
        <v>75900</v>
      </c>
    </row>
    <row r="213" spans="2:8" x14ac:dyDescent="0.25">
      <c r="B213" s="65" t="s">
        <v>33</v>
      </c>
      <c r="C213" s="66">
        <v>3</v>
      </c>
      <c r="D213" s="67">
        <v>22.25</v>
      </c>
      <c r="E213" s="67">
        <v>2.9</v>
      </c>
      <c r="F213" s="68">
        <f t="shared" si="26"/>
        <v>1.5275280898876404</v>
      </c>
      <c r="G213" s="69">
        <f t="shared" si="27"/>
        <v>7.6724137931034484</v>
      </c>
      <c r="H213" s="67">
        <v>33987.5</v>
      </c>
    </row>
    <row r="214" spans="2:8" x14ac:dyDescent="0.25">
      <c r="B214" s="65" t="s">
        <v>16</v>
      </c>
      <c r="C214" s="66">
        <v>6</v>
      </c>
      <c r="D214" s="67">
        <v>349.05</v>
      </c>
      <c r="E214" s="67">
        <v>32.65</v>
      </c>
      <c r="F214" s="68">
        <f t="shared" si="26"/>
        <v>2.8216373012462395</v>
      </c>
      <c r="G214" s="69">
        <f t="shared" si="27"/>
        <v>10.690658499234305</v>
      </c>
      <c r="H214" s="67">
        <v>984892.5</v>
      </c>
    </row>
    <row r="215" spans="2:8" x14ac:dyDescent="0.25">
      <c r="B215" s="65" t="s">
        <v>20</v>
      </c>
      <c r="C215" s="66">
        <v>7</v>
      </c>
      <c r="D215" s="67">
        <v>401.01</v>
      </c>
      <c r="E215" s="67">
        <v>37.9</v>
      </c>
      <c r="F215" s="68">
        <f t="shared" si="26"/>
        <v>2.6826163936061445</v>
      </c>
      <c r="G215" s="69">
        <f t="shared" si="27"/>
        <v>10.580738786279683</v>
      </c>
      <c r="H215" s="67">
        <v>1075756</v>
      </c>
    </row>
    <row r="216" spans="2:8" x14ac:dyDescent="0.25">
      <c r="B216" s="65" t="s">
        <v>81</v>
      </c>
      <c r="C216" s="66">
        <v>1</v>
      </c>
      <c r="D216" s="67">
        <v>2.85</v>
      </c>
      <c r="E216" s="67">
        <v>1</v>
      </c>
      <c r="F216" s="68">
        <f t="shared" si="26"/>
        <v>3.6175438596491225</v>
      </c>
      <c r="G216" s="69">
        <f t="shared" si="27"/>
        <v>2.85</v>
      </c>
      <c r="H216" s="67">
        <v>10310</v>
      </c>
    </row>
    <row r="217" spans="2:8" x14ac:dyDescent="0.25">
      <c r="B217" s="65" t="s">
        <v>21</v>
      </c>
      <c r="C217" s="66">
        <v>3</v>
      </c>
      <c r="D217" s="67">
        <v>8</v>
      </c>
      <c r="E217" s="67">
        <v>2.2000000000000002</v>
      </c>
      <c r="F217" s="68">
        <f t="shared" si="26"/>
        <v>4.1624999999999996</v>
      </c>
      <c r="G217" s="69">
        <f t="shared" si="27"/>
        <v>3.6363636363636362</v>
      </c>
      <c r="H217" s="67">
        <v>33300</v>
      </c>
    </row>
    <row r="218" spans="2:8" x14ac:dyDescent="0.25">
      <c r="B218" s="65" t="s">
        <v>24</v>
      </c>
      <c r="C218" s="66">
        <v>9</v>
      </c>
      <c r="D218" s="67">
        <v>44.59</v>
      </c>
      <c r="E218" s="67">
        <v>7.45</v>
      </c>
      <c r="F218" s="68">
        <f t="shared" si="26"/>
        <v>3.5891119084996634</v>
      </c>
      <c r="G218" s="69">
        <f t="shared" si="27"/>
        <v>5.9852348993288595</v>
      </c>
      <c r="H218" s="67">
        <v>160038.5</v>
      </c>
    </row>
    <row r="219" spans="2:8" x14ac:dyDescent="0.25">
      <c r="B219" s="7" t="s">
        <v>82</v>
      </c>
      <c r="C219" s="8">
        <f>SUM(C205:C218)</f>
        <v>116</v>
      </c>
      <c r="D219" s="9">
        <f>SUM(D205:D218)</f>
        <v>2176.6</v>
      </c>
      <c r="E219" s="9">
        <f>SUM(E205:E218)</f>
        <v>253.97</v>
      </c>
      <c r="F219" s="10">
        <f t="shared" si="26"/>
        <v>3.2108533952035287</v>
      </c>
      <c r="G219" s="11">
        <f t="shared" si="27"/>
        <v>8.5703035791628928</v>
      </c>
      <c r="H219" s="9">
        <f>SUM(H205:H218)</f>
        <v>6988743.5</v>
      </c>
    </row>
    <row r="220" spans="2:8" x14ac:dyDescent="0.25">
      <c r="B220" s="83" t="s">
        <v>83</v>
      </c>
      <c r="C220" s="12"/>
      <c r="D220" s="1"/>
      <c r="E220" s="1"/>
      <c r="G220" s="13"/>
    </row>
    <row r="221" spans="2:8" x14ac:dyDescent="0.25">
      <c r="B221" s="65" t="s">
        <v>11</v>
      </c>
      <c r="C221" s="66">
        <v>4</v>
      </c>
      <c r="D221" s="67">
        <v>1.1000000000000001</v>
      </c>
      <c r="E221" s="67">
        <v>0.04</v>
      </c>
      <c r="F221" s="68">
        <f t="shared" ref="F221:F227" si="28">(H221/D221)/1000</f>
        <v>2.5</v>
      </c>
      <c r="G221" s="69">
        <f t="shared" ref="G221:G227" si="29">D221/E221</f>
        <v>27.5</v>
      </c>
      <c r="H221" s="67">
        <v>2750</v>
      </c>
    </row>
    <row r="222" spans="2:8" x14ac:dyDescent="0.25">
      <c r="B222" s="65" t="s">
        <v>13</v>
      </c>
      <c r="C222" s="66">
        <v>5</v>
      </c>
      <c r="D222" s="67">
        <v>20.5</v>
      </c>
      <c r="E222" s="67">
        <v>2.7</v>
      </c>
      <c r="F222" s="68">
        <f t="shared" si="28"/>
        <v>4</v>
      </c>
      <c r="G222" s="69">
        <f t="shared" si="29"/>
        <v>7.5925925925925917</v>
      </c>
      <c r="H222" s="67">
        <v>82000</v>
      </c>
    </row>
    <row r="223" spans="2:8" x14ac:dyDescent="0.25">
      <c r="B223" s="65" t="s">
        <v>29</v>
      </c>
      <c r="C223" s="66">
        <v>3</v>
      </c>
      <c r="D223" s="67">
        <v>0.9</v>
      </c>
      <c r="E223" s="67">
        <v>2.7</v>
      </c>
      <c r="F223" s="68">
        <f t="shared" si="28"/>
        <v>2</v>
      </c>
      <c r="G223" s="69">
        <f t="shared" si="29"/>
        <v>0.33333333333333331</v>
      </c>
      <c r="H223" s="67">
        <v>1800</v>
      </c>
    </row>
    <row r="224" spans="2:8" x14ac:dyDescent="0.25">
      <c r="B224" s="65" t="s">
        <v>41</v>
      </c>
      <c r="C224" s="66">
        <v>9</v>
      </c>
      <c r="D224" s="67">
        <v>59.5</v>
      </c>
      <c r="E224" s="67">
        <v>8.81</v>
      </c>
      <c r="F224" s="68">
        <f t="shared" si="28"/>
        <v>3.6890756302521011</v>
      </c>
      <c r="G224" s="69">
        <f t="shared" si="29"/>
        <v>6.7536889897843357</v>
      </c>
      <c r="H224" s="67">
        <v>219500</v>
      </c>
    </row>
    <row r="225" spans="2:8" x14ac:dyDescent="0.25">
      <c r="B225" s="65" t="s">
        <v>30</v>
      </c>
      <c r="C225" s="66">
        <v>9</v>
      </c>
      <c r="D225" s="67">
        <v>71.5</v>
      </c>
      <c r="E225" s="67">
        <v>8.01</v>
      </c>
      <c r="F225" s="68">
        <f t="shared" si="28"/>
        <v>4.44055944055944</v>
      </c>
      <c r="G225" s="69">
        <f t="shared" si="29"/>
        <v>8.9263420724094882</v>
      </c>
      <c r="H225" s="67">
        <v>317500</v>
      </c>
    </row>
    <row r="226" spans="2:8" x14ac:dyDescent="0.25">
      <c r="B226" s="65" t="s">
        <v>24</v>
      </c>
      <c r="C226" s="66">
        <v>4</v>
      </c>
      <c r="D226" s="67">
        <v>0.93</v>
      </c>
      <c r="E226" s="67">
        <v>0.12</v>
      </c>
      <c r="F226" s="68">
        <f t="shared" si="28"/>
        <v>8.6451612903225801</v>
      </c>
      <c r="G226" s="69">
        <f t="shared" si="29"/>
        <v>7.7500000000000009</v>
      </c>
      <c r="H226" s="67">
        <v>8040</v>
      </c>
    </row>
    <row r="227" spans="2:8" x14ac:dyDescent="0.25">
      <c r="B227" s="7" t="s">
        <v>84</v>
      </c>
      <c r="C227" s="8">
        <f>SUM(C221:C226)</f>
        <v>34</v>
      </c>
      <c r="D227" s="9">
        <f>SUM(D221:D226)</f>
        <v>154.43</v>
      </c>
      <c r="E227" s="9">
        <f>SUM(E221:E226)</f>
        <v>22.38</v>
      </c>
      <c r="F227" s="10">
        <f t="shared" si="28"/>
        <v>4.0898141552807097</v>
      </c>
      <c r="G227" s="11">
        <f t="shared" si="29"/>
        <v>6.9003574620196613</v>
      </c>
      <c r="H227" s="9">
        <f>SUM(H221:H226)</f>
        <v>631590</v>
      </c>
    </row>
    <row r="228" spans="2:8" x14ac:dyDescent="0.25">
      <c r="B228" s="83" t="s">
        <v>85</v>
      </c>
      <c r="C228" s="12"/>
      <c r="D228" s="1"/>
      <c r="E228" s="1"/>
      <c r="G228" s="13"/>
    </row>
    <row r="229" spans="2:8" x14ac:dyDescent="0.25">
      <c r="B229" s="65" t="s">
        <v>13</v>
      </c>
      <c r="C229" s="66">
        <v>8</v>
      </c>
      <c r="D229" s="67">
        <v>58.07</v>
      </c>
      <c r="E229" s="67">
        <v>4.5</v>
      </c>
      <c r="F229" s="68">
        <f t="shared" ref="F229:F235" si="30">(H229/D229)/1000</f>
        <v>2.1630824866540381</v>
      </c>
      <c r="G229" s="69">
        <f t="shared" ref="G229:G235" si="31">D229/E229</f>
        <v>12.904444444444444</v>
      </c>
      <c r="H229" s="67">
        <v>125610.2</v>
      </c>
    </row>
    <row r="230" spans="2:8" x14ac:dyDescent="0.25">
      <c r="B230" s="65" t="s">
        <v>29</v>
      </c>
      <c r="C230" s="66">
        <v>3</v>
      </c>
      <c r="D230" s="67">
        <v>44.29</v>
      </c>
      <c r="E230" s="67">
        <v>3.2</v>
      </c>
      <c r="F230" s="68">
        <f t="shared" si="30"/>
        <v>3.1373334838564011</v>
      </c>
      <c r="G230" s="69">
        <f t="shared" si="31"/>
        <v>13.840624999999999</v>
      </c>
      <c r="H230" s="67">
        <v>138952.5</v>
      </c>
    </row>
    <row r="231" spans="2:8" x14ac:dyDescent="0.25">
      <c r="B231" s="65" t="s">
        <v>41</v>
      </c>
      <c r="C231" s="66">
        <v>4</v>
      </c>
      <c r="D231" s="67">
        <v>29.58</v>
      </c>
      <c r="E231" s="67">
        <v>2.9</v>
      </c>
      <c r="F231" s="68">
        <f t="shared" si="30"/>
        <v>2.7744827586206897</v>
      </c>
      <c r="G231" s="69">
        <f t="shared" si="31"/>
        <v>10.199999999999999</v>
      </c>
      <c r="H231" s="67">
        <v>82069.2</v>
      </c>
    </row>
    <row r="232" spans="2:8" x14ac:dyDescent="0.25">
      <c r="B232" s="65" t="s">
        <v>30</v>
      </c>
      <c r="C232" s="66">
        <v>4</v>
      </c>
      <c r="D232" s="67">
        <v>17.579999999999998</v>
      </c>
      <c r="E232" s="67">
        <v>2.2000000000000002</v>
      </c>
      <c r="F232" s="68">
        <f t="shared" si="30"/>
        <v>3.7873037542662122</v>
      </c>
      <c r="G232" s="69">
        <f t="shared" si="31"/>
        <v>7.9909090909090894</v>
      </c>
      <c r="H232" s="67">
        <v>66580.800000000003</v>
      </c>
    </row>
    <row r="233" spans="2:8" x14ac:dyDescent="0.25">
      <c r="B233" s="65" t="s">
        <v>33</v>
      </c>
      <c r="C233" s="66">
        <v>5</v>
      </c>
      <c r="D233" s="67">
        <v>176.42</v>
      </c>
      <c r="E233" s="67">
        <v>4.0999999999999996</v>
      </c>
      <c r="F233" s="68">
        <f t="shared" si="30"/>
        <v>1.6356263462192495</v>
      </c>
      <c r="G233" s="69">
        <f t="shared" si="31"/>
        <v>43.029268292682929</v>
      </c>
      <c r="H233" s="67">
        <v>288557.2</v>
      </c>
    </row>
    <row r="234" spans="2:8" x14ac:dyDescent="0.25">
      <c r="B234" s="65" t="s">
        <v>19</v>
      </c>
      <c r="C234" s="66">
        <v>6</v>
      </c>
      <c r="D234" s="67">
        <v>38.46</v>
      </c>
      <c r="E234" s="67">
        <v>3.55</v>
      </c>
      <c r="F234" s="68">
        <f t="shared" si="30"/>
        <v>4.5140951638065525</v>
      </c>
      <c r="G234" s="69">
        <f t="shared" si="31"/>
        <v>10.833802816901409</v>
      </c>
      <c r="H234" s="67">
        <v>173612.1</v>
      </c>
    </row>
    <row r="235" spans="2:8" x14ac:dyDescent="0.25">
      <c r="B235" s="7" t="s">
        <v>86</v>
      </c>
      <c r="C235" s="8">
        <f>SUM(C229:C234)</f>
        <v>30</v>
      </c>
      <c r="D235" s="9">
        <f>SUM(D229:D234)</f>
        <v>364.39999999999992</v>
      </c>
      <c r="E235" s="9">
        <f>SUM(E229:E234)</f>
        <v>20.45</v>
      </c>
      <c r="F235" s="10">
        <f t="shared" si="30"/>
        <v>2.4022557628979149</v>
      </c>
      <c r="G235" s="11">
        <f t="shared" si="31"/>
        <v>17.819070904645475</v>
      </c>
      <c r="H235" s="9">
        <f>SUM(H229:H234)</f>
        <v>875382</v>
      </c>
    </row>
    <row r="236" spans="2:8" x14ac:dyDescent="0.25">
      <c r="B236" s="83" t="s">
        <v>87</v>
      </c>
      <c r="C236" s="12"/>
      <c r="D236" s="1"/>
      <c r="E236" s="1"/>
      <c r="G236" s="13"/>
    </row>
    <row r="237" spans="2:8" x14ac:dyDescent="0.25">
      <c r="B237" s="65" t="s">
        <v>13</v>
      </c>
      <c r="C237" s="66">
        <v>317</v>
      </c>
      <c r="D237" s="67">
        <v>3126</v>
      </c>
      <c r="E237" s="67">
        <v>261</v>
      </c>
      <c r="F237" s="68">
        <f t="shared" ref="F237:F247" si="32">(H237/D237)/1000</f>
        <v>1.9361644273832375</v>
      </c>
      <c r="G237" s="69">
        <f t="shared" ref="G237:G247" si="33">D237/E237</f>
        <v>11.977011494252874</v>
      </c>
      <c r="H237" s="67">
        <v>6052450</v>
      </c>
    </row>
    <row r="238" spans="2:8" x14ac:dyDescent="0.25">
      <c r="B238" s="65" t="s">
        <v>29</v>
      </c>
      <c r="C238" s="66">
        <v>12</v>
      </c>
      <c r="D238" s="67">
        <v>45.5</v>
      </c>
      <c r="E238" s="67">
        <v>4.5</v>
      </c>
      <c r="F238" s="68">
        <f t="shared" si="32"/>
        <v>3.9082417582417586</v>
      </c>
      <c r="G238" s="69">
        <f t="shared" si="33"/>
        <v>10.111111111111111</v>
      </c>
      <c r="H238" s="67">
        <v>177825</v>
      </c>
    </row>
    <row r="239" spans="2:8" x14ac:dyDescent="0.25">
      <c r="B239" s="65" t="s">
        <v>41</v>
      </c>
      <c r="C239" s="66">
        <v>49</v>
      </c>
      <c r="D239" s="67">
        <v>441</v>
      </c>
      <c r="E239" s="67">
        <v>44</v>
      </c>
      <c r="F239" s="68">
        <f t="shared" si="32"/>
        <v>3.4453514739229028</v>
      </c>
      <c r="G239" s="69">
        <f t="shared" si="33"/>
        <v>10.022727272727273</v>
      </c>
      <c r="H239" s="67">
        <v>1519400</v>
      </c>
    </row>
    <row r="240" spans="2:8" x14ac:dyDescent="0.25">
      <c r="B240" s="65" t="s">
        <v>30</v>
      </c>
      <c r="C240" s="66">
        <v>39</v>
      </c>
      <c r="D240" s="67">
        <v>300.5</v>
      </c>
      <c r="E240" s="67">
        <v>22</v>
      </c>
      <c r="F240" s="68">
        <f t="shared" si="32"/>
        <v>3.5727953410981694</v>
      </c>
      <c r="G240" s="69">
        <f t="shared" si="33"/>
        <v>13.659090909090908</v>
      </c>
      <c r="H240" s="67">
        <v>1073625</v>
      </c>
    </row>
    <row r="241" spans="2:8" x14ac:dyDescent="0.25">
      <c r="B241" s="65" t="s">
        <v>33</v>
      </c>
      <c r="C241" s="66">
        <v>5</v>
      </c>
      <c r="D241" s="67">
        <v>85</v>
      </c>
      <c r="E241" s="67">
        <v>5.3</v>
      </c>
      <c r="F241" s="68">
        <f t="shared" si="32"/>
        <v>0.4</v>
      </c>
      <c r="G241" s="69">
        <f t="shared" si="33"/>
        <v>16.037735849056606</v>
      </c>
      <c r="H241" s="67">
        <v>34000</v>
      </c>
    </row>
    <row r="242" spans="2:8" x14ac:dyDescent="0.25">
      <c r="B242" s="65" t="s">
        <v>16</v>
      </c>
      <c r="C242" s="66">
        <v>17</v>
      </c>
      <c r="D242" s="67">
        <v>329.5</v>
      </c>
      <c r="E242" s="67">
        <v>21</v>
      </c>
      <c r="F242" s="68">
        <f t="shared" si="32"/>
        <v>2.8440060698027314</v>
      </c>
      <c r="G242" s="69">
        <f t="shared" si="33"/>
        <v>15.69047619047619</v>
      </c>
      <c r="H242" s="67">
        <v>937100</v>
      </c>
    </row>
    <row r="243" spans="2:8" x14ac:dyDescent="0.25">
      <c r="B243" s="65" t="s">
        <v>35</v>
      </c>
      <c r="C243" s="66">
        <v>6</v>
      </c>
      <c r="D243" s="67">
        <v>156</v>
      </c>
      <c r="E243" s="67">
        <v>9</v>
      </c>
      <c r="F243" s="68">
        <f t="shared" si="32"/>
        <v>3.3272435897435897</v>
      </c>
      <c r="G243" s="69">
        <f t="shared" si="33"/>
        <v>17.333333333333332</v>
      </c>
      <c r="H243" s="67">
        <v>519050</v>
      </c>
    </row>
    <row r="244" spans="2:8" x14ac:dyDescent="0.25">
      <c r="B244" s="65" t="s">
        <v>20</v>
      </c>
      <c r="C244" s="66">
        <v>5</v>
      </c>
      <c r="D244" s="67">
        <v>16</v>
      </c>
      <c r="E244" s="67">
        <v>2</v>
      </c>
      <c r="F244" s="68">
        <f t="shared" si="32"/>
        <v>3.2</v>
      </c>
      <c r="G244" s="69">
        <f t="shared" si="33"/>
        <v>8</v>
      </c>
      <c r="H244" s="67">
        <v>51200</v>
      </c>
    </row>
    <row r="245" spans="2:8" x14ac:dyDescent="0.25">
      <c r="B245" s="65" t="s">
        <v>48</v>
      </c>
      <c r="C245" s="66">
        <v>17</v>
      </c>
      <c r="D245" s="67">
        <v>68</v>
      </c>
      <c r="E245" s="67">
        <v>8.5</v>
      </c>
      <c r="F245" s="68">
        <f t="shared" si="32"/>
        <v>1.9875</v>
      </c>
      <c r="G245" s="69">
        <f t="shared" si="33"/>
        <v>8</v>
      </c>
      <c r="H245" s="67">
        <v>135150</v>
      </c>
    </row>
    <row r="246" spans="2:8" x14ac:dyDescent="0.25">
      <c r="B246" s="65" t="s">
        <v>24</v>
      </c>
      <c r="C246" s="66">
        <v>143</v>
      </c>
      <c r="D246" s="67">
        <v>305.5</v>
      </c>
      <c r="E246" s="67">
        <v>51.5</v>
      </c>
      <c r="F246" s="68">
        <f t="shared" si="32"/>
        <v>5.8304418985270052</v>
      </c>
      <c r="G246" s="69">
        <f t="shared" si="33"/>
        <v>5.9320388349514559</v>
      </c>
      <c r="H246" s="67">
        <v>1781200</v>
      </c>
    </row>
    <row r="247" spans="2:8" x14ac:dyDescent="0.25">
      <c r="B247" s="7" t="s">
        <v>88</v>
      </c>
      <c r="C247" s="8">
        <f>SUM(C237:C246)</f>
        <v>610</v>
      </c>
      <c r="D247" s="9">
        <f>SUM(D237:D246)</f>
        <v>4873</v>
      </c>
      <c r="E247" s="9">
        <f>SUM(E237:E246)</f>
        <v>428.8</v>
      </c>
      <c r="F247" s="10">
        <f t="shared" si="32"/>
        <v>2.5202134208906219</v>
      </c>
      <c r="G247" s="11">
        <f t="shared" si="33"/>
        <v>11.364272388059701</v>
      </c>
      <c r="H247" s="9">
        <f>SUM(H237:H246)</f>
        <v>12281000</v>
      </c>
    </row>
    <row r="248" spans="2:8" x14ac:dyDescent="0.25">
      <c r="B248" s="83" t="s">
        <v>89</v>
      </c>
      <c r="C248" s="12"/>
      <c r="D248" s="1"/>
      <c r="E248" s="1"/>
      <c r="G248" s="13"/>
    </row>
    <row r="249" spans="2:8" x14ac:dyDescent="0.25">
      <c r="B249" s="65" t="s">
        <v>11</v>
      </c>
      <c r="C249" s="66">
        <v>6</v>
      </c>
      <c r="D249" s="67">
        <v>19.8</v>
      </c>
      <c r="E249" s="67">
        <v>1.4</v>
      </c>
      <c r="F249" s="68">
        <f t="shared" ref="F249:F255" si="34">(H249/D249)/1000</f>
        <v>2.9141414141414139</v>
      </c>
      <c r="G249" s="69">
        <f t="shared" ref="G249:G255" si="35">D249/E249</f>
        <v>14.142857142857144</v>
      </c>
      <c r="H249" s="67">
        <v>57700</v>
      </c>
    </row>
    <row r="250" spans="2:8" x14ac:dyDescent="0.25">
      <c r="B250" s="65" t="s">
        <v>13</v>
      </c>
      <c r="C250" s="66">
        <v>13</v>
      </c>
      <c r="D250" s="67">
        <v>63.9</v>
      </c>
      <c r="E250" s="67">
        <v>6</v>
      </c>
      <c r="F250" s="68">
        <f t="shared" si="34"/>
        <v>3.0212832550860722</v>
      </c>
      <c r="G250" s="69">
        <f t="shared" si="35"/>
        <v>10.65</v>
      </c>
      <c r="H250" s="67">
        <v>193060</v>
      </c>
    </row>
    <row r="251" spans="2:8" x14ac:dyDescent="0.25">
      <c r="B251" s="65" t="s">
        <v>56</v>
      </c>
      <c r="C251" s="66">
        <v>5</v>
      </c>
      <c r="D251" s="67">
        <v>17.8</v>
      </c>
      <c r="E251" s="67">
        <v>2.5</v>
      </c>
      <c r="F251" s="68">
        <f t="shared" si="34"/>
        <v>3.0264044943820223</v>
      </c>
      <c r="G251" s="69">
        <f t="shared" si="35"/>
        <v>7.12</v>
      </c>
      <c r="H251" s="67">
        <v>53870</v>
      </c>
    </row>
    <row r="252" spans="2:8" x14ac:dyDescent="0.25">
      <c r="B252" s="65" t="s">
        <v>41</v>
      </c>
      <c r="C252" s="66">
        <v>24</v>
      </c>
      <c r="D252" s="67">
        <v>191.5</v>
      </c>
      <c r="E252" s="67">
        <v>32.700000000000003</v>
      </c>
      <c r="F252" s="68">
        <f t="shared" si="34"/>
        <v>2.7018276762402089</v>
      </c>
      <c r="G252" s="69">
        <f t="shared" si="35"/>
        <v>5.856269113149847</v>
      </c>
      <c r="H252" s="67">
        <v>517400</v>
      </c>
    </row>
    <row r="253" spans="2:8" x14ac:dyDescent="0.25">
      <c r="B253" s="65" t="s">
        <v>30</v>
      </c>
      <c r="C253" s="66">
        <v>55</v>
      </c>
      <c r="D253" s="67">
        <v>365.4</v>
      </c>
      <c r="E253" s="67">
        <v>61.5</v>
      </c>
      <c r="F253" s="68">
        <f t="shared" si="34"/>
        <v>2.8883962780514509</v>
      </c>
      <c r="G253" s="69">
        <f t="shared" si="35"/>
        <v>5.9414634146341463</v>
      </c>
      <c r="H253" s="67">
        <v>1055420</v>
      </c>
    </row>
    <row r="254" spans="2:8" x14ac:dyDescent="0.25">
      <c r="B254" s="65" t="s">
        <v>24</v>
      </c>
      <c r="C254" s="66">
        <v>12</v>
      </c>
      <c r="D254" s="67">
        <v>26.7</v>
      </c>
      <c r="E254" s="67">
        <v>3.4</v>
      </c>
      <c r="F254" s="68">
        <f t="shared" si="34"/>
        <v>6.2397003745318349</v>
      </c>
      <c r="G254" s="69">
        <f t="shared" si="35"/>
        <v>7.8529411764705879</v>
      </c>
      <c r="H254" s="67">
        <v>166600</v>
      </c>
    </row>
    <row r="255" spans="2:8" x14ac:dyDescent="0.25">
      <c r="B255" s="7" t="s">
        <v>90</v>
      </c>
      <c r="C255" s="8">
        <f>SUM(C249:C254)</f>
        <v>115</v>
      </c>
      <c r="D255" s="9">
        <f>SUM(D249:D254)</f>
        <v>685.1</v>
      </c>
      <c r="E255" s="9">
        <f>SUM(E249:E254)</f>
        <v>107.5</v>
      </c>
      <c r="F255" s="10">
        <f t="shared" si="34"/>
        <v>2.9835790395562691</v>
      </c>
      <c r="G255" s="11">
        <f t="shared" si="35"/>
        <v>6.3730232558139539</v>
      </c>
      <c r="H255" s="9">
        <f>SUM(H249:H254)</f>
        <v>2044050</v>
      </c>
    </row>
    <row r="256" spans="2:8" x14ac:dyDescent="0.25">
      <c r="B256" s="83" t="s">
        <v>91</v>
      </c>
      <c r="C256" s="12"/>
      <c r="D256" s="1"/>
      <c r="E256" s="1"/>
      <c r="G256" s="13"/>
    </row>
    <row r="257" spans="2:8" x14ac:dyDescent="0.25">
      <c r="B257" s="65" t="s">
        <v>13</v>
      </c>
      <c r="C257" s="66">
        <v>84</v>
      </c>
      <c r="D257" s="67">
        <v>892.5</v>
      </c>
      <c r="E257" s="67">
        <v>70.75</v>
      </c>
      <c r="F257" s="68">
        <f t="shared" ref="F257:F270" si="36">(H257/D257)/1000</f>
        <v>1.5934733893557422</v>
      </c>
      <c r="G257" s="69">
        <f t="shared" ref="G257:G270" si="37">D257/E257</f>
        <v>12.614840989399294</v>
      </c>
      <c r="H257" s="67">
        <v>1422175</v>
      </c>
    </row>
    <row r="258" spans="2:8" x14ac:dyDescent="0.25">
      <c r="B258" s="65" t="s">
        <v>29</v>
      </c>
      <c r="C258" s="66">
        <v>4</v>
      </c>
      <c r="D258" s="67">
        <v>11.42</v>
      </c>
      <c r="E258" s="67">
        <v>1.19</v>
      </c>
      <c r="F258" s="68">
        <f t="shared" si="36"/>
        <v>1.0441418563922944</v>
      </c>
      <c r="G258" s="69">
        <f t="shared" si="37"/>
        <v>9.5966386554621845</v>
      </c>
      <c r="H258" s="67">
        <v>11924.1</v>
      </c>
    </row>
    <row r="259" spans="2:8" x14ac:dyDescent="0.25">
      <c r="B259" s="65" t="s">
        <v>41</v>
      </c>
      <c r="C259" s="66">
        <v>24</v>
      </c>
      <c r="D259" s="67">
        <v>106.72</v>
      </c>
      <c r="E259" s="67">
        <v>7.5</v>
      </c>
      <c r="F259" s="68">
        <f t="shared" si="36"/>
        <v>1.120661544227886</v>
      </c>
      <c r="G259" s="69">
        <f t="shared" si="37"/>
        <v>14.229333333333333</v>
      </c>
      <c r="H259" s="67">
        <v>119597</v>
      </c>
    </row>
    <row r="260" spans="2:8" x14ac:dyDescent="0.25">
      <c r="B260" s="65" t="s">
        <v>30</v>
      </c>
      <c r="C260" s="66">
        <v>24</v>
      </c>
      <c r="D260" s="67">
        <v>122.2</v>
      </c>
      <c r="E260" s="67">
        <v>8.3000000000000007</v>
      </c>
      <c r="F260" s="68">
        <f t="shared" si="36"/>
        <v>1.1525212765957447</v>
      </c>
      <c r="G260" s="69">
        <f t="shared" si="37"/>
        <v>14.722891566265059</v>
      </c>
      <c r="H260" s="67">
        <v>140838.1</v>
      </c>
    </row>
    <row r="261" spans="2:8" x14ac:dyDescent="0.25">
      <c r="B261" s="65" t="s">
        <v>14</v>
      </c>
      <c r="C261" s="66">
        <v>3</v>
      </c>
      <c r="D261" s="67">
        <v>17.690000000000001</v>
      </c>
      <c r="E261" s="67">
        <v>1.6</v>
      </c>
      <c r="F261" s="68">
        <f t="shared" si="36"/>
        <v>1.8969474279253813</v>
      </c>
      <c r="G261" s="69">
        <f t="shared" si="37"/>
        <v>11.05625</v>
      </c>
      <c r="H261" s="67">
        <v>33557</v>
      </c>
    </row>
    <row r="262" spans="2:8" x14ac:dyDescent="0.25">
      <c r="B262" s="65" t="s">
        <v>33</v>
      </c>
      <c r="C262" s="66">
        <v>6</v>
      </c>
      <c r="D262" s="67">
        <v>315.17</v>
      </c>
      <c r="E262" s="67">
        <v>9.14</v>
      </c>
      <c r="F262" s="68">
        <f t="shared" si="36"/>
        <v>0.33364374781863754</v>
      </c>
      <c r="G262" s="69">
        <f t="shared" si="37"/>
        <v>34.482494529540482</v>
      </c>
      <c r="H262" s="67">
        <v>105154.5</v>
      </c>
    </row>
    <row r="263" spans="2:8" x14ac:dyDescent="0.25">
      <c r="B263" s="65" t="s">
        <v>92</v>
      </c>
      <c r="C263" s="66">
        <v>3</v>
      </c>
      <c r="D263" s="67">
        <v>2.84</v>
      </c>
      <c r="E263" s="67">
        <v>0.83</v>
      </c>
      <c r="F263" s="68">
        <f t="shared" si="36"/>
        <v>1.105211267605634</v>
      </c>
      <c r="G263" s="69">
        <f t="shared" si="37"/>
        <v>3.4216867469879517</v>
      </c>
      <c r="H263" s="67">
        <v>3138.8</v>
      </c>
    </row>
    <row r="264" spans="2:8" x14ac:dyDescent="0.25">
      <c r="B264" s="65" t="s">
        <v>93</v>
      </c>
      <c r="C264" s="66">
        <v>3</v>
      </c>
      <c r="D264" s="67">
        <v>2.64</v>
      </c>
      <c r="E264" s="67">
        <v>0.65</v>
      </c>
      <c r="F264" s="68">
        <f t="shared" si="36"/>
        <v>1.0829924242424243</v>
      </c>
      <c r="G264" s="69">
        <f t="shared" si="37"/>
        <v>4.0615384615384613</v>
      </c>
      <c r="H264" s="67">
        <v>2859.1</v>
      </c>
    </row>
    <row r="265" spans="2:8" x14ac:dyDescent="0.25">
      <c r="B265" s="65" t="s">
        <v>94</v>
      </c>
      <c r="C265" s="66">
        <v>6</v>
      </c>
      <c r="D265" s="67">
        <v>10.210000000000001</v>
      </c>
      <c r="E265" s="67">
        <v>1.45</v>
      </c>
      <c r="F265" s="68">
        <f t="shared" si="36"/>
        <v>1.1827619980411359</v>
      </c>
      <c r="G265" s="69">
        <f t="shared" si="37"/>
        <v>7.0413793103448281</v>
      </c>
      <c r="H265" s="67">
        <v>12076</v>
      </c>
    </row>
    <row r="266" spans="2:8" x14ac:dyDescent="0.25">
      <c r="B266" s="65" t="s">
        <v>20</v>
      </c>
      <c r="C266" s="66">
        <v>8</v>
      </c>
      <c r="D266" s="67">
        <v>9.23</v>
      </c>
      <c r="E266" s="67">
        <v>1.31</v>
      </c>
      <c r="F266" s="68">
        <f t="shared" si="36"/>
        <v>3.0382665222101841</v>
      </c>
      <c r="G266" s="69">
        <f t="shared" si="37"/>
        <v>7.0458015267175576</v>
      </c>
      <c r="H266" s="67">
        <v>28043.200000000001</v>
      </c>
    </row>
    <row r="267" spans="2:8" x14ac:dyDescent="0.25">
      <c r="B267" s="65" t="s">
        <v>48</v>
      </c>
      <c r="C267" s="66">
        <v>4</v>
      </c>
      <c r="D267" s="67">
        <v>11.3</v>
      </c>
      <c r="E267" s="67">
        <v>1.32</v>
      </c>
      <c r="F267" s="68">
        <f t="shared" si="36"/>
        <v>1.1742035398230086</v>
      </c>
      <c r="G267" s="69">
        <f t="shared" si="37"/>
        <v>8.5606060606060606</v>
      </c>
      <c r="H267" s="67">
        <v>13268.5</v>
      </c>
    </row>
    <row r="268" spans="2:8" x14ac:dyDescent="0.25">
      <c r="B268" s="65" t="s">
        <v>24</v>
      </c>
      <c r="C268" s="66">
        <v>13</v>
      </c>
      <c r="D268" s="67">
        <v>95.59</v>
      </c>
      <c r="E268" s="67">
        <v>13.29</v>
      </c>
      <c r="F268" s="68">
        <f t="shared" si="36"/>
        <v>2.4608567841824458</v>
      </c>
      <c r="G268" s="69">
        <f t="shared" si="37"/>
        <v>7.1926260346124913</v>
      </c>
      <c r="H268" s="67">
        <v>235233.3</v>
      </c>
    </row>
    <row r="269" spans="2:8" x14ac:dyDescent="0.25">
      <c r="B269" s="65" t="s">
        <v>95</v>
      </c>
      <c r="C269" s="66">
        <v>2</v>
      </c>
      <c r="D269" s="67">
        <v>2.5499999999999998</v>
      </c>
      <c r="E269" s="67">
        <v>0.63</v>
      </c>
      <c r="F269" s="68">
        <f t="shared" si="36"/>
        <v>1.1307843137254903</v>
      </c>
      <c r="G269" s="69">
        <f t="shared" si="37"/>
        <v>4.0476190476190474</v>
      </c>
      <c r="H269" s="67">
        <v>2883.5</v>
      </c>
    </row>
    <row r="270" spans="2:8" x14ac:dyDescent="0.25">
      <c r="B270" s="7" t="s">
        <v>96</v>
      </c>
      <c r="C270" s="8">
        <f>SUM(C257:C269)</f>
        <v>184</v>
      </c>
      <c r="D270" s="9">
        <f>SUM(D257:D269)</f>
        <v>1600.06</v>
      </c>
      <c r="E270" s="9">
        <f>SUM(E257:E269)</f>
        <v>117.95999999999998</v>
      </c>
      <c r="F270" s="10">
        <f t="shared" si="36"/>
        <v>1.3316676249640638</v>
      </c>
      <c r="G270" s="11">
        <f t="shared" si="37"/>
        <v>13.564428619871144</v>
      </c>
      <c r="H270" s="9">
        <f>SUM(H257:H269)</f>
        <v>2130748.1</v>
      </c>
    </row>
    <row r="271" spans="2:8" x14ac:dyDescent="0.25">
      <c r="B271" s="83" t="s">
        <v>97</v>
      </c>
      <c r="C271" s="12"/>
      <c r="D271" s="1"/>
      <c r="E271" s="1"/>
      <c r="G271" s="13"/>
    </row>
    <row r="272" spans="2:8" x14ac:dyDescent="0.25">
      <c r="B272" s="65" t="s">
        <v>11</v>
      </c>
      <c r="C272" s="66">
        <v>22</v>
      </c>
      <c r="D272" s="67">
        <v>216</v>
      </c>
      <c r="E272" s="67">
        <v>20.5</v>
      </c>
      <c r="F272" s="68">
        <f t="shared" ref="F272:F282" si="38">(H272/D272)/1000</f>
        <v>1.9680555555555557</v>
      </c>
      <c r="G272" s="69">
        <f t="shared" ref="G272:G282" si="39">D272/E272</f>
        <v>10.536585365853659</v>
      </c>
      <c r="H272" s="67">
        <v>425100</v>
      </c>
    </row>
    <row r="273" spans="2:8" x14ac:dyDescent="0.25">
      <c r="B273" s="65" t="s">
        <v>13</v>
      </c>
      <c r="C273" s="66">
        <v>101</v>
      </c>
      <c r="D273" s="67">
        <v>1365</v>
      </c>
      <c r="E273" s="67">
        <v>97.5</v>
      </c>
      <c r="F273" s="68">
        <f t="shared" si="38"/>
        <v>1.663128205128205</v>
      </c>
      <c r="G273" s="69">
        <f t="shared" si="39"/>
        <v>14</v>
      </c>
      <c r="H273" s="67">
        <v>2270170</v>
      </c>
    </row>
    <row r="274" spans="2:8" x14ac:dyDescent="0.25">
      <c r="B274" s="65" t="s">
        <v>41</v>
      </c>
      <c r="C274" s="66">
        <v>82</v>
      </c>
      <c r="D274" s="67">
        <v>1226</v>
      </c>
      <c r="E274" s="67">
        <v>101</v>
      </c>
      <c r="F274" s="68">
        <f t="shared" si="38"/>
        <v>1.7866231647634583</v>
      </c>
      <c r="G274" s="69">
        <f t="shared" si="39"/>
        <v>12.138613861386139</v>
      </c>
      <c r="H274" s="67">
        <v>2190400</v>
      </c>
    </row>
    <row r="275" spans="2:8" x14ac:dyDescent="0.25">
      <c r="B275" s="65" t="s">
        <v>30</v>
      </c>
      <c r="C275" s="66">
        <v>78</v>
      </c>
      <c r="D275" s="67">
        <v>783</v>
      </c>
      <c r="E275" s="67">
        <v>83.5</v>
      </c>
      <c r="F275" s="68">
        <f t="shared" si="38"/>
        <v>2.4477650063856959</v>
      </c>
      <c r="G275" s="69">
        <f t="shared" si="39"/>
        <v>9.3772455089820355</v>
      </c>
      <c r="H275" s="67">
        <v>1916600</v>
      </c>
    </row>
    <row r="276" spans="2:8" x14ac:dyDescent="0.25">
      <c r="B276" s="65" t="s">
        <v>16</v>
      </c>
      <c r="C276" s="66">
        <v>60</v>
      </c>
      <c r="D276" s="67">
        <v>700</v>
      </c>
      <c r="E276" s="67">
        <v>50</v>
      </c>
      <c r="F276" s="68">
        <f t="shared" si="38"/>
        <v>1.23</v>
      </c>
      <c r="G276" s="69">
        <f t="shared" si="39"/>
        <v>14</v>
      </c>
      <c r="H276" s="67">
        <v>861000</v>
      </c>
    </row>
    <row r="277" spans="2:8" x14ac:dyDescent="0.25">
      <c r="B277" s="65" t="s">
        <v>19</v>
      </c>
      <c r="C277" s="66">
        <v>142</v>
      </c>
      <c r="D277" s="67">
        <v>12628</v>
      </c>
      <c r="E277" s="67">
        <v>902</v>
      </c>
      <c r="F277" s="68">
        <f t="shared" si="38"/>
        <v>2.4532150776053214</v>
      </c>
      <c r="G277" s="69">
        <f t="shared" si="39"/>
        <v>14</v>
      </c>
      <c r="H277" s="67">
        <v>30979200</v>
      </c>
    </row>
    <row r="278" spans="2:8" x14ac:dyDescent="0.25">
      <c r="B278" s="65" t="s">
        <v>20</v>
      </c>
      <c r="C278" s="66">
        <v>107</v>
      </c>
      <c r="D278" s="67">
        <v>3240</v>
      </c>
      <c r="E278" s="67">
        <v>162</v>
      </c>
      <c r="F278" s="68">
        <f t="shared" si="38"/>
        <v>2.2580246913580244</v>
      </c>
      <c r="G278" s="69">
        <f t="shared" si="39"/>
        <v>20</v>
      </c>
      <c r="H278" s="67">
        <v>7316000</v>
      </c>
    </row>
    <row r="279" spans="2:8" x14ac:dyDescent="0.25">
      <c r="B279" s="65" t="s">
        <v>51</v>
      </c>
      <c r="C279" s="66">
        <v>5</v>
      </c>
      <c r="D279" s="67">
        <v>26.4</v>
      </c>
      <c r="E279" s="67">
        <v>4.4000000000000004</v>
      </c>
      <c r="F279" s="68">
        <f t="shared" si="38"/>
        <v>16.227272727272727</v>
      </c>
      <c r="G279" s="69">
        <f t="shared" si="39"/>
        <v>5.9999999999999991</v>
      </c>
      <c r="H279" s="67">
        <v>428400</v>
      </c>
    </row>
    <row r="280" spans="2:8" x14ac:dyDescent="0.25">
      <c r="B280" s="65" t="s">
        <v>24</v>
      </c>
      <c r="C280" s="66">
        <v>20</v>
      </c>
      <c r="D280" s="67">
        <v>209</v>
      </c>
      <c r="E280" s="67">
        <v>19</v>
      </c>
      <c r="F280" s="68">
        <f t="shared" si="38"/>
        <v>5.3631578947368421</v>
      </c>
      <c r="G280" s="69">
        <f t="shared" si="39"/>
        <v>11</v>
      </c>
      <c r="H280" s="67">
        <v>1120900</v>
      </c>
    </row>
    <row r="281" spans="2:8" x14ac:dyDescent="0.25">
      <c r="B281" s="65" t="s">
        <v>26</v>
      </c>
      <c r="C281" s="66">
        <v>51</v>
      </c>
      <c r="D281" s="67">
        <v>1200</v>
      </c>
      <c r="E281" s="67">
        <v>48</v>
      </c>
      <c r="F281" s="68">
        <f t="shared" si="38"/>
        <v>2.0666666666666664</v>
      </c>
      <c r="G281" s="69">
        <f t="shared" si="39"/>
        <v>25</v>
      </c>
      <c r="H281" s="67">
        <v>2480000</v>
      </c>
    </row>
    <row r="282" spans="2:8" x14ac:dyDescent="0.25">
      <c r="B282" s="7" t="s">
        <v>98</v>
      </c>
      <c r="C282" s="8">
        <f>SUM(C272:C281)</f>
        <v>668</v>
      </c>
      <c r="D282" s="9">
        <f>SUM(D272:D281)</f>
        <v>21593.4</v>
      </c>
      <c r="E282" s="9">
        <f>SUM(E272:E281)</f>
        <v>1487.9</v>
      </c>
      <c r="F282" s="10">
        <f t="shared" si="38"/>
        <v>2.3149559587651778</v>
      </c>
      <c r="G282" s="11">
        <f t="shared" si="39"/>
        <v>14.512668862154715</v>
      </c>
      <c r="H282" s="9">
        <f>SUM(H272:H281)</f>
        <v>49987770</v>
      </c>
    </row>
    <row r="283" spans="2:8" x14ac:dyDescent="0.25">
      <c r="B283" s="83" t="s">
        <v>99</v>
      </c>
      <c r="C283" s="12"/>
      <c r="D283" s="1"/>
      <c r="E283" s="1"/>
      <c r="G283" s="13"/>
    </row>
    <row r="284" spans="2:8" x14ac:dyDescent="0.25">
      <c r="B284" s="65" t="s">
        <v>79</v>
      </c>
      <c r="C284" s="66">
        <v>17</v>
      </c>
      <c r="D284" s="67">
        <v>41.6</v>
      </c>
      <c r="E284" s="67">
        <v>6.4</v>
      </c>
      <c r="F284" s="68">
        <f t="shared" ref="F284:F304" si="40">(H284/D284)/1000</f>
        <v>1.5852163461538462</v>
      </c>
      <c r="G284" s="69">
        <f t="shared" ref="G284:G304" si="41">D284/E284</f>
        <v>6.5</v>
      </c>
      <c r="H284" s="67">
        <v>65945</v>
      </c>
    </row>
    <row r="285" spans="2:8" x14ac:dyDescent="0.25">
      <c r="B285" s="65" t="s">
        <v>40</v>
      </c>
      <c r="C285" s="66">
        <v>23</v>
      </c>
      <c r="D285" s="67">
        <v>465</v>
      </c>
      <c r="E285" s="67">
        <v>37.6</v>
      </c>
      <c r="F285" s="68">
        <f t="shared" si="40"/>
        <v>1.7021720430107528</v>
      </c>
      <c r="G285" s="69">
        <f t="shared" si="41"/>
        <v>12.367021276595745</v>
      </c>
      <c r="H285" s="67">
        <v>791510</v>
      </c>
    </row>
    <row r="286" spans="2:8" x14ac:dyDescent="0.25">
      <c r="B286" s="65" t="s">
        <v>100</v>
      </c>
      <c r="C286" s="66">
        <v>18</v>
      </c>
      <c r="D286" s="67">
        <v>174</v>
      </c>
      <c r="E286" s="67">
        <v>5.65</v>
      </c>
      <c r="F286" s="68">
        <f t="shared" si="40"/>
        <v>2.3154022988505747</v>
      </c>
      <c r="G286" s="69">
        <f t="shared" si="41"/>
        <v>30.796460176991147</v>
      </c>
      <c r="H286" s="67">
        <v>402880</v>
      </c>
    </row>
    <row r="287" spans="2:8" x14ac:dyDescent="0.25">
      <c r="B287" s="65" t="s">
        <v>13</v>
      </c>
      <c r="C287" s="66">
        <v>109</v>
      </c>
      <c r="D287" s="67">
        <v>14750</v>
      </c>
      <c r="E287" s="67">
        <v>1059</v>
      </c>
      <c r="F287" s="68">
        <f t="shared" si="40"/>
        <v>2.2048474576271189</v>
      </c>
      <c r="G287" s="69">
        <f t="shared" si="41"/>
        <v>13.928234183191691</v>
      </c>
      <c r="H287" s="67">
        <v>32521500</v>
      </c>
    </row>
    <row r="288" spans="2:8" x14ac:dyDescent="0.25">
      <c r="B288" s="65" t="s">
        <v>29</v>
      </c>
      <c r="C288" s="66">
        <v>24</v>
      </c>
      <c r="D288" s="67">
        <v>255</v>
      </c>
      <c r="E288" s="67">
        <v>16.7</v>
      </c>
      <c r="F288" s="68">
        <f t="shared" si="40"/>
        <v>1.7231372549019608</v>
      </c>
      <c r="G288" s="69">
        <f t="shared" si="41"/>
        <v>15.269461077844312</v>
      </c>
      <c r="H288" s="67">
        <v>439400</v>
      </c>
    </row>
    <row r="289" spans="2:8" x14ac:dyDescent="0.25">
      <c r="B289" s="65" t="s">
        <v>41</v>
      </c>
      <c r="C289" s="66">
        <v>43</v>
      </c>
      <c r="D289" s="67">
        <v>472.3</v>
      </c>
      <c r="E289" s="67">
        <v>44.3</v>
      </c>
      <c r="F289" s="68">
        <f t="shared" si="40"/>
        <v>1.6206754181664196</v>
      </c>
      <c r="G289" s="69">
        <f t="shared" si="41"/>
        <v>10.661399548532732</v>
      </c>
      <c r="H289" s="67">
        <v>765445</v>
      </c>
    </row>
    <row r="290" spans="2:8" x14ac:dyDescent="0.25">
      <c r="B290" s="65" t="s">
        <v>30</v>
      </c>
      <c r="C290" s="66">
        <v>98</v>
      </c>
      <c r="D290" s="67">
        <v>2227</v>
      </c>
      <c r="E290" s="67">
        <v>298.7</v>
      </c>
      <c r="F290" s="68">
        <f t="shared" si="40"/>
        <v>1.7515536596317915</v>
      </c>
      <c r="G290" s="69">
        <f t="shared" si="41"/>
        <v>7.4556411114830938</v>
      </c>
      <c r="H290" s="67">
        <v>3900710</v>
      </c>
    </row>
    <row r="291" spans="2:8" x14ac:dyDescent="0.25">
      <c r="B291" s="65" t="s">
        <v>14</v>
      </c>
      <c r="C291" s="66">
        <v>19</v>
      </c>
      <c r="D291" s="67">
        <v>62.8</v>
      </c>
      <c r="E291" s="67">
        <v>9.82</v>
      </c>
      <c r="F291" s="68">
        <f t="shared" si="40"/>
        <v>1.7231687898089174</v>
      </c>
      <c r="G291" s="69">
        <f t="shared" si="41"/>
        <v>6.3951120162932789</v>
      </c>
      <c r="H291" s="67">
        <v>108215</v>
      </c>
    </row>
    <row r="292" spans="2:8" x14ac:dyDescent="0.25">
      <c r="B292" s="65" t="s">
        <v>42</v>
      </c>
      <c r="C292" s="66">
        <v>14</v>
      </c>
      <c r="D292" s="67">
        <v>271</v>
      </c>
      <c r="E292" s="67">
        <v>19.3</v>
      </c>
      <c r="F292" s="68">
        <f t="shared" si="40"/>
        <v>1.7412915129151292</v>
      </c>
      <c r="G292" s="69">
        <f t="shared" si="41"/>
        <v>14.041450777202073</v>
      </c>
      <c r="H292" s="67">
        <v>471890</v>
      </c>
    </row>
    <row r="293" spans="2:8" x14ac:dyDescent="0.25">
      <c r="B293" s="65" t="s">
        <v>76</v>
      </c>
      <c r="C293" s="66">
        <v>57</v>
      </c>
      <c r="D293" s="67">
        <v>555</v>
      </c>
      <c r="E293" s="67">
        <v>39.5</v>
      </c>
      <c r="F293" s="68">
        <f t="shared" si="40"/>
        <v>2.5409909909909909</v>
      </c>
      <c r="G293" s="69">
        <f t="shared" si="41"/>
        <v>14.050632911392405</v>
      </c>
      <c r="H293" s="67">
        <v>1410250</v>
      </c>
    </row>
    <row r="294" spans="2:8" x14ac:dyDescent="0.25">
      <c r="B294" s="65" t="s">
        <v>92</v>
      </c>
      <c r="C294" s="66">
        <v>30</v>
      </c>
      <c r="D294" s="67">
        <v>267.5</v>
      </c>
      <c r="E294" s="67">
        <v>11.95</v>
      </c>
      <c r="F294" s="68">
        <f t="shared" si="40"/>
        <v>2.2200373831775702</v>
      </c>
      <c r="G294" s="69">
        <f t="shared" si="41"/>
        <v>22.384937238493727</v>
      </c>
      <c r="H294" s="67">
        <v>593860</v>
      </c>
    </row>
    <row r="295" spans="2:8" x14ac:dyDescent="0.25">
      <c r="B295" s="65" t="s">
        <v>101</v>
      </c>
      <c r="C295" s="66">
        <v>19</v>
      </c>
      <c r="D295" s="67">
        <v>240.2</v>
      </c>
      <c r="E295" s="67">
        <v>8.9</v>
      </c>
      <c r="F295" s="68">
        <f t="shared" si="40"/>
        <v>1.8621981681931725</v>
      </c>
      <c r="G295" s="69">
        <f t="shared" si="41"/>
        <v>26.988764044943817</v>
      </c>
      <c r="H295" s="67">
        <v>447300</v>
      </c>
    </row>
    <row r="296" spans="2:8" x14ac:dyDescent="0.25">
      <c r="B296" s="65" t="s">
        <v>102</v>
      </c>
      <c r="C296" s="66">
        <v>39</v>
      </c>
      <c r="D296" s="67">
        <v>4774</v>
      </c>
      <c r="E296" s="67">
        <v>106.5</v>
      </c>
      <c r="F296" s="68">
        <f t="shared" si="40"/>
        <v>1.1102848764139086</v>
      </c>
      <c r="G296" s="69">
        <f t="shared" si="41"/>
        <v>44.826291079812208</v>
      </c>
      <c r="H296" s="67">
        <v>5300500</v>
      </c>
    </row>
    <row r="297" spans="2:8" x14ac:dyDescent="0.25">
      <c r="B297" s="65" t="s">
        <v>16</v>
      </c>
      <c r="C297" s="66">
        <v>53</v>
      </c>
      <c r="D297" s="67">
        <v>3741</v>
      </c>
      <c r="E297" s="67">
        <v>275</v>
      </c>
      <c r="F297" s="68">
        <f t="shared" si="40"/>
        <v>2.0316359262229349</v>
      </c>
      <c r="G297" s="69">
        <f t="shared" si="41"/>
        <v>13.603636363636364</v>
      </c>
      <c r="H297" s="67">
        <v>7600350</v>
      </c>
    </row>
    <row r="298" spans="2:8" x14ac:dyDescent="0.25">
      <c r="B298" s="65" t="s">
        <v>94</v>
      </c>
      <c r="C298" s="66">
        <v>36</v>
      </c>
      <c r="D298" s="67">
        <v>654.20000000000005</v>
      </c>
      <c r="E298" s="67">
        <v>25.6</v>
      </c>
      <c r="F298" s="68">
        <f t="shared" si="40"/>
        <v>2.0909049220421889</v>
      </c>
      <c r="G298" s="69">
        <f t="shared" si="41"/>
        <v>25.5546875</v>
      </c>
      <c r="H298" s="67">
        <v>1367870</v>
      </c>
    </row>
    <row r="299" spans="2:8" x14ac:dyDescent="0.25">
      <c r="B299" s="65" t="s">
        <v>45</v>
      </c>
      <c r="C299" s="66">
        <v>20</v>
      </c>
      <c r="D299" s="67">
        <v>243.5</v>
      </c>
      <c r="E299" s="67">
        <v>19.399999999999999</v>
      </c>
      <c r="F299" s="68">
        <f t="shared" si="40"/>
        <v>2.1787885010266943</v>
      </c>
      <c r="G299" s="69">
        <f t="shared" si="41"/>
        <v>12.551546391752579</v>
      </c>
      <c r="H299" s="67">
        <v>530535</v>
      </c>
    </row>
    <row r="300" spans="2:8" x14ac:dyDescent="0.25">
      <c r="B300" s="65" t="s">
        <v>21</v>
      </c>
      <c r="C300" s="66">
        <v>26</v>
      </c>
      <c r="D300" s="67">
        <v>151.30000000000001</v>
      </c>
      <c r="E300" s="67">
        <v>14.1</v>
      </c>
      <c r="F300" s="68">
        <f t="shared" si="40"/>
        <v>2.6544613350958355</v>
      </c>
      <c r="G300" s="69">
        <f t="shared" si="41"/>
        <v>10.730496453900709</v>
      </c>
      <c r="H300" s="67">
        <v>401620</v>
      </c>
    </row>
    <row r="301" spans="2:8" x14ac:dyDescent="0.25">
      <c r="B301" s="65" t="s">
        <v>24</v>
      </c>
      <c r="C301" s="66">
        <v>67</v>
      </c>
      <c r="D301" s="67">
        <v>784</v>
      </c>
      <c r="E301" s="67">
        <v>69</v>
      </c>
      <c r="F301" s="68">
        <f t="shared" si="40"/>
        <v>2.9995790816326529</v>
      </c>
      <c r="G301" s="69">
        <f t="shared" si="41"/>
        <v>11.362318840579711</v>
      </c>
      <c r="H301" s="67">
        <v>2351670</v>
      </c>
    </row>
    <row r="302" spans="2:8" x14ac:dyDescent="0.25">
      <c r="B302" s="65" t="s">
        <v>95</v>
      </c>
      <c r="C302" s="66">
        <v>26</v>
      </c>
      <c r="D302" s="67">
        <v>353</v>
      </c>
      <c r="E302" s="67">
        <v>13.82</v>
      </c>
      <c r="F302" s="68">
        <f t="shared" si="40"/>
        <v>2.4960906515580739</v>
      </c>
      <c r="G302" s="69">
        <f t="shared" si="41"/>
        <v>25.542691751085382</v>
      </c>
      <c r="H302" s="67">
        <v>881120</v>
      </c>
    </row>
    <row r="303" spans="2:8" x14ac:dyDescent="0.25">
      <c r="B303" s="65" t="s">
        <v>53</v>
      </c>
      <c r="C303" s="66">
        <v>32</v>
      </c>
      <c r="D303" s="67">
        <v>250</v>
      </c>
      <c r="E303" s="67">
        <v>13.5</v>
      </c>
      <c r="F303" s="68">
        <f t="shared" si="40"/>
        <v>3.4885999999999999</v>
      </c>
      <c r="G303" s="69">
        <f t="shared" si="41"/>
        <v>18.518518518518519</v>
      </c>
      <c r="H303" s="67">
        <v>872150</v>
      </c>
    </row>
    <row r="304" spans="2:8" x14ac:dyDescent="0.25">
      <c r="B304" s="7" t="s">
        <v>103</v>
      </c>
      <c r="C304" s="8">
        <f>SUM(C284:C303)</f>
        <v>770</v>
      </c>
      <c r="D304" s="9">
        <f>SUM(D284:D303)</f>
        <v>30732.400000000001</v>
      </c>
      <c r="E304" s="9">
        <f>SUM(E284:E303)</f>
        <v>2094.7400000000002</v>
      </c>
      <c r="F304" s="10">
        <f t="shared" si="40"/>
        <v>1.9921880490947663</v>
      </c>
      <c r="G304" s="11">
        <f t="shared" si="41"/>
        <v>14.671224113732491</v>
      </c>
      <c r="H304" s="9">
        <f>SUM(H284:H303)</f>
        <v>61224720</v>
      </c>
    </row>
    <row r="305" spans="2:8" x14ac:dyDescent="0.25">
      <c r="B305" s="83" t="s">
        <v>104</v>
      </c>
      <c r="C305" s="12"/>
      <c r="D305" s="1"/>
      <c r="E305" s="1"/>
      <c r="G305" s="13"/>
    </row>
    <row r="306" spans="2:8" x14ac:dyDescent="0.25">
      <c r="B306" s="65" t="s">
        <v>13</v>
      </c>
      <c r="C306" s="66">
        <v>63</v>
      </c>
      <c r="D306" s="67">
        <v>683.99</v>
      </c>
      <c r="E306" s="67">
        <v>46</v>
      </c>
      <c r="F306" s="68">
        <f t="shared" ref="F306:F320" si="42">(H306/D306)/1000</f>
        <v>2.0909001593590553</v>
      </c>
      <c r="G306" s="69">
        <f t="shared" ref="G306:G320" si="43">D306/E306</f>
        <v>14.869347826086956</v>
      </c>
      <c r="H306" s="67">
        <v>1430154.8</v>
      </c>
    </row>
    <row r="307" spans="2:8" x14ac:dyDescent="0.25">
      <c r="B307" s="65" t="s">
        <v>29</v>
      </c>
      <c r="C307" s="66">
        <v>15</v>
      </c>
      <c r="D307" s="67">
        <v>144.57</v>
      </c>
      <c r="E307" s="67">
        <v>10.199999999999999</v>
      </c>
      <c r="F307" s="68">
        <f t="shared" si="42"/>
        <v>3.1077464204191743</v>
      </c>
      <c r="G307" s="69">
        <f t="shared" si="43"/>
        <v>14.173529411764706</v>
      </c>
      <c r="H307" s="67">
        <v>449286.9</v>
      </c>
    </row>
    <row r="308" spans="2:8" x14ac:dyDescent="0.25">
      <c r="B308" s="65" t="s">
        <v>105</v>
      </c>
      <c r="C308" s="66">
        <v>1</v>
      </c>
      <c r="D308" s="67">
        <v>81.08</v>
      </c>
      <c r="E308" s="67">
        <v>4.8</v>
      </c>
      <c r="F308" s="68">
        <f t="shared" si="42"/>
        <v>3.2309324124321654</v>
      </c>
      <c r="G308" s="69">
        <f t="shared" si="43"/>
        <v>16.891666666666666</v>
      </c>
      <c r="H308" s="67">
        <v>261964</v>
      </c>
    </row>
    <row r="309" spans="2:8" x14ac:dyDescent="0.25">
      <c r="B309" s="65" t="s">
        <v>41</v>
      </c>
      <c r="C309" s="66">
        <v>14</v>
      </c>
      <c r="D309" s="67">
        <v>89.43</v>
      </c>
      <c r="E309" s="67">
        <v>8.1</v>
      </c>
      <c r="F309" s="68">
        <f t="shared" si="42"/>
        <v>2.7156345745275634</v>
      </c>
      <c r="G309" s="69">
        <f t="shared" si="43"/>
        <v>11.040740740740741</v>
      </c>
      <c r="H309" s="67">
        <v>242859.2</v>
      </c>
    </row>
    <row r="310" spans="2:8" x14ac:dyDescent="0.25">
      <c r="B310" s="65" t="s">
        <v>30</v>
      </c>
      <c r="C310" s="66">
        <v>11</v>
      </c>
      <c r="D310" s="67">
        <v>47.84</v>
      </c>
      <c r="E310" s="67">
        <v>5.5</v>
      </c>
      <c r="F310" s="68">
        <f t="shared" si="42"/>
        <v>3.7026337792642141</v>
      </c>
      <c r="G310" s="69">
        <f t="shared" si="43"/>
        <v>8.6981818181818191</v>
      </c>
      <c r="H310" s="67">
        <v>177134</v>
      </c>
    </row>
    <row r="311" spans="2:8" x14ac:dyDescent="0.25">
      <c r="B311" s="65" t="s">
        <v>33</v>
      </c>
      <c r="C311" s="66">
        <v>32</v>
      </c>
      <c r="D311" s="67">
        <v>2467.02</v>
      </c>
      <c r="E311" s="67">
        <v>52.5</v>
      </c>
      <c r="F311" s="68">
        <f t="shared" si="42"/>
        <v>1.5470657716597351</v>
      </c>
      <c r="G311" s="69">
        <f t="shared" si="43"/>
        <v>46.990857142857145</v>
      </c>
      <c r="H311" s="67">
        <v>3816642.2</v>
      </c>
    </row>
    <row r="312" spans="2:8" x14ac:dyDescent="0.25">
      <c r="B312" s="65" t="s">
        <v>76</v>
      </c>
      <c r="C312" s="66">
        <v>8</v>
      </c>
      <c r="D312" s="67">
        <v>27.56</v>
      </c>
      <c r="E312" s="67">
        <v>4.3</v>
      </c>
      <c r="F312" s="68">
        <f t="shared" si="42"/>
        <v>3.1579825834542818</v>
      </c>
      <c r="G312" s="69">
        <f t="shared" si="43"/>
        <v>6.409302325581395</v>
      </c>
      <c r="H312" s="67">
        <v>87034</v>
      </c>
    </row>
    <row r="313" spans="2:8" x14ac:dyDescent="0.25">
      <c r="B313" s="65" t="s">
        <v>16</v>
      </c>
      <c r="C313" s="66">
        <v>16</v>
      </c>
      <c r="D313" s="67">
        <v>272.11</v>
      </c>
      <c r="E313" s="67">
        <v>18.7</v>
      </c>
      <c r="F313" s="68">
        <f t="shared" si="42"/>
        <v>3.3387023630149568</v>
      </c>
      <c r="G313" s="69">
        <f t="shared" si="43"/>
        <v>14.551336898395723</v>
      </c>
      <c r="H313" s="67">
        <v>908494.3</v>
      </c>
    </row>
    <row r="314" spans="2:8" x14ac:dyDescent="0.25">
      <c r="B314" s="65" t="s">
        <v>19</v>
      </c>
      <c r="C314" s="66">
        <v>62</v>
      </c>
      <c r="D314" s="67">
        <v>495.25</v>
      </c>
      <c r="E314" s="67">
        <v>38.200000000000003</v>
      </c>
      <c r="F314" s="68">
        <f t="shared" si="42"/>
        <v>4.3724143361938426</v>
      </c>
      <c r="G314" s="69">
        <f t="shared" si="43"/>
        <v>12.964659685863873</v>
      </c>
      <c r="H314" s="67">
        <v>2165438.2000000002</v>
      </c>
    </row>
    <row r="315" spans="2:8" x14ac:dyDescent="0.25">
      <c r="B315" s="65" t="s">
        <v>20</v>
      </c>
      <c r="C315" s="66">
        <v>21</v>
      </c>
      <c r="D315" s="67">
        <v>194.12</v>
      </c>
      <c r="E315" s="67">
        <v>14.1</v>
      </c>
      <c r="F315" s="68">
        <f t="shared" si="42"/>
        <v>2.2044405522357304</v>
      </c>
      <c r="G315" s="69">
        <f t="shared" si="43"/>
        <v>13.767375886524823</v>
      </c>
      <c r="H315" s="67">
        <v>427926</v>
      </c>
    </row>
    <row r="316" spans="2:8" x14ac:dyDescent="0.25">
      <c r="B316" s="65" t="s">
        <v>106</v>
      </c>
      <c r="C316" s="66">
        <v>20</v>
      </c>
      <c r="D316" s="67">
        <v>381.18</v>
      </c>
      <c r="E316" s="67">
        <v>21.8</v>
      </c>
      <c r="F316" s="68">
        <f t="shared" si="42"/>
        <v>1.9203578361928746</v>
      </c>
      <c r="G316" s="69">
        <f t="shared" si="43"/>
        <v>17.485321100917432</v>
      </c>
      <c r="H316" s="67">
        <v>732002</v>
      </c>
    </row>
    <row r="317" spans="2:8" x14ac:dyDescent="0.25">
      <c r="B317" s="65" t="s">
        <v>48</v>
      </c>
      <c r="C317" s="66">
        <v>28</v>
      </c>
      <c r="D317" s="67">
        <v>102.73</v>
      </c>
      <c r="E317" s="67">
        <v>15.3</v>
      </c>
      <c r="F317" s="68">
        <f t="shared" si="42"/>
        <v>1.9421600311496154</v>
      </c>
      <c r="G317" s="69">
        <f t="shared" si="43"/>
        <v>6.7143790849673204</v>
      </c>
      <c r="H317" s="67">
        <v>199518.1</v>
      </c>
    </row>
    <row r="318" spans="2:8" x14ac:dyDescent="0.25">
      <c r="B318" s="65" t="s">
        <v>24</v>
      </c>
      <c r="C318" s="66">
        <v>44</v>
      </c>
      <c r="D318" s="67">
        <v>174.72</v>
      </c>
      <c r="E318" s="67">
        <v>19.899999999999999</v>
      </c>
      <c r="F318" s="68">
        <f t="shared" si="42"/>
        <v>3.6974009844322344</v>
      </c>
      <c r="G318" s="69">
        <f t="shared" si="43"/>
        <v>8.7798994974874383</v>
      </c>
      <c r="H318" s="67">
        <v>646009.9</v>
      </c>
    </row>
    <row r="319" spans="2:8" x14ac:dyDescent="0.25">
      <c r="B319" s="65" t="s">
        <v>26</v>
      </c>
      <c r="C319" s="66">
        <v>23</v>
      </c>
      <c r="D319" s="67">
        <v>156.88</v>
      </c>
      <c r="E319" s="67">
        <v>12.2</v>
      </c>
      <c r="F319" s="68">
        <f t="shared" si="42"/>
        <v>1.5026874043855178</v>
      </c>
      <c r="G319" s="69">
        <f t="shared" si="43"/>
        <v>12.859016393442623</v>
      </c>
      <c r="H319" s="67">
        <v>235741.6</v>
      </c>
    </row>
    <row r="320" spans="2:8" x14ac:dyDescent="0.25">
      <c r="B320" s="7" t="s">
        <v>107</v>
      </c>
      <c r="C320" s="8">
        <f>SUM(C306:C319)</f>
        <v>358</v>
      </c>
      <c r="D320" s="9">
        <f>SUM(D306:D319)</f>
        <v>5318.4800000000005</v>
      </c>
      <c r="E320" s="9">
        <f>SUM(E306:E319)</f>
        <v>271.60000000000002</v>
      </c>
      <c r="F320" s="10">
        <f t="shared" si="42"/>
        <v>2.2149571306087457</v>
      </c>
      <c r="G320" s="11">
        <f t="shared" si="43"/>
        <v>19.582032400589103</v>
      </c>
      <c r="H320" s="9">
        <f>SUM(H306:H319)</f>
        <v>11780205.200000001</v>
      </c>
    </row>
    <row r="321" spans="2:8" x14ac:dyDescent="0.25">
      <c r="B321" s="83" t="s">
        <v>108</v>
      </c>
      <c r="C321" s="12"/>
      <c r="D321" s="1"/>
      <c r="E321" s="1"/>
      <c r="G321" s="13"/>
    </row>
    <row r="322" spans="2:8" x14ac:dyDescent="0.25">
      <c r="B322" s="65" t="s">
        <v>11</v>
      </c>
      <c r="C322" s="66">
        <v>4</v>
      </c>
      <c r="D322" s="67">
        <v>4.55</v>
      </c>
      <c r="E322" s="67">
        <v>1.6</v>
      </c>
      <c r="F322" s="68">
        <f t="shared" ref="F322:F333" si="44">(H322/D322)/1000</f>
        <v>3.1241758241758242</v>
      </c>
      <c r="G322" s="69">
        <f t="shared" ref="G322:G333" si="45">D322/E322</f>
        <v>2.8437499999999996</v>
      </c>
      <c r="H322" s="67">
        <v>14215</v>
      </c>
    </row>
    <row r="323" spans="2:8" x14ac:dyDescent="0.25">
      <c r="B323" s="65" t="s">
        <v>13</v>
      </c>
      <c r="C323" s="66">
        <v>40</v>
      </c>
      <c r="D323" s="67">
        <v>70</v>
      </c>
      <c r="E323" s="67">
        <v>4.5999999999999996</v>
      </c>
      <c r="F323" s="68">
        <f t="shared" si="44"/>
        <v>2.9414285714285717</v>
      </c>
      <c r="G323" s="69">
        <f t="shared" si="45"/>
        <v>15.217391304347828</v>
      </c>
      <c r="H323" s="67">
        <v>205900</v>
      </c>
    </row>
    <row r="324" spans="2:8" x14ac:dyDescent="0.25">
      <c r="B324" s="65" t="s">
        <v>30</v>
      </c>
      <c r="C324" s="66">
        <v>3</v>
      </c>
      <c r="D324" s="67">
        <v>7.15</v>
      </c>
      <c r="E324" s="67">
        <v>2.8</v>
      </c>
      <c r="F324" s="68">
        <f t="shared" si="44"/>
        <v>3.8993006993006993</v>
      </c>
      <c r="G324" s="69">
        <f t="shared" si="45"/>
        <v>2.5535714285714288</v>
      </c>
      <c r="H324" s="67">
        <v>27880</v>
      </c>
    </row>
    <row r="325" spans="2:8" x14ac:dyDescent="0.25">
      <c r="B325" s="65" t="s">
        <v>14</v>
      </c>
      <c r="C325" s="66">
        <v>6</v>
      </c>
      <c r="D325" s="67">
        <v>5.25</v>
      </c>
      <c r="E325" s="67">
        <v>1.31</v>
      </c>
      <c r="F325" s="68">
        <f t="shared" si="44"/>
        <v>2.9533333333333336</v>
      </c>
      <c r="G325" s="69">
        <f t="shared" si="45"/>
        <v>4.007633587786259</v>
      </c>
      <c r="H325" s="67">
        <v>15505</v>
      </c>
    </row>
    <row r="326" spans="2:8" x14ac:dyDescent="0.25">
      <c r="B326" s="65" t="s">
        <v>16</v>
      </c>
      <c r="C326" s="66">
        <v>6</v>
      </c>
      <c r="D326" s="67">
        <v>120</v>
      </c>
      <c r="E326" s="67">
        <v>12.3</v>
      </c>
      <c r="F326" s="68">
        <f t="shared" si="44"/>
        <v>1.8566666666666667</v>
      </c>
      <c r="G326" s="69">
        <f t="shared" si="45"/>
        <v>9.7560975609756095</v>
      </c>
      <c r="H326" s="67">
        <v>222800</v>
      </c>
    </row>
    <row r="327" spans="2:8" x14ac:dyDescent="0.25">
      <c r="B327" s="65" t="s">
        <v>19</v>
      </c>
      <c r="C327" s="66">
        <v>15</v>
      </c>
      <c r="D327" s="67">
        <v>15.2</v>
      </c>
      <c r="E327" s="67">
        <v>16.5</v>
      </c>
      <c r="F327" s="68">
        <f t="shared" si="44"/>
        <v>3.0519736842105263</v>
      </c>
      <c r="G327" s="69">
        <f t="shared" si="45"/>
        <v>0.92121212121212115</v>
      </c>
      <c r="H327" s="67">
        <v>46390</v>
      </c>
    </row>
    <row r="328" spans="2:8" x14ac:dyDescent="0.25">
      <c r="B328" s="65" t="s">
        <v>20</v>
      </c>
      <c r="C328" s="66">
        <v>19</v>
      </c>
      <c r="D328" s="67">
        <v>10.8</v>
      </c>
      <c r="E328" s="67">
        <v>2.5</v>
      </c>
      <c r="F328" s="68">
        <f t="shared" si="44"/>
        <v>2.4037037037037035</v>
      </c>
      <c r="G328" s="69">
        <f t="shared" si="45"/>
        <v>4.32</v>
      </c>
      <c r="H328" s="67">
        <v>25960</v>
      </c>
    </row>
    <row r="329" spans="2:8" x14ac:dyDescent="0.25">
      <c r="B329" s="65" t="s">
        <v>22</v>
      </c>
      <c r="C329" s="66">
        <v>2</v>
      </c>
      <c r="D329" s="67">
        <v>1</v>
      </c>
      <c r="E329" s="67">
        <v>0.3</v>
      </c>
      <c r="F329" s="68">
        <f t="shared" si="44"/>
        <v>4.2</v>
      </c>
      <c r="G329" s="69">
        <f t="shared" si="45"/>
        <v>3.3333333333333335</v>
      </c>
      <c r="H329" s="67">
        <v>4200</v>
      </c>
    </row>
    <row r="330" spans="2:8" x14ac:dyDescent="0.25">
      <c r="B330" s="65" t="s">
        <v>23</v>
      </c>
      <c r="C330" s="66">
        <v>10</v>
      </c>
      <c r="D330" s="67">
        <v>3.5</v>
      </c>
      <c r="E330" s="67">
        <v>0.7</v>
      </c>
      <c r="F330" s="68">
        <f t="shared" si="44"/>
        <v>1.6142857142857143</v>
      </c>
      <c r="G330" s="69">
        <f t="shared" si="45"/>
        <v>5</v>
      </c>
      <c r="H330" s="67">
        <v>5650</v>
      </c>
    </row>
    <row r="331" spans="2:8" x14ac:dyDescent="0.25">
      <c r="B331" s="65" t="s">
        <v>24</v>
      </c>
      <c r="C331" s="66">
        <v>4</v>
      </c>
      <c r="D331" s="67">
        <v>6.05</v>
      </c>
      <c r="E331" s="67">
        <v>1.22</v>
      </c>
      <c r="F331" s="68">
        <f t="shared" si="44"/>
        <v>3.6115702479338845</v>
      </c>
      <c r="G331" s="69">
        <f t="shared" si="45"/>
        <v>4.9590163934426226</v>
      </c>
      <c r="H331" s="67">
        <v>21850</v>
      </c>
    </row>
    <row r="332" spans="2:8" x14ac:dyDescent="0.25">
      <c r="B332" s="65" t="s">
        <v>26</v>
      </c>
      <c r="C332" s="66">
        <v>10</v>
      </c>
      <c r="D332" s="67">
        <v>6.4</v>
      </c>
      <c r="E332" s="67">
        <v>2.2999999999999998</v>
      </c>
      <c r="F332" s="68">
        <f t="shared" si="44"/>
        <v>2.6578124999999999</v>
      </c>
      <c r="G332" s="69">
        <f t="shared" si="45"/>
        <v>2.7826086956521743</v>
      </c>
      <c r="H332" s="67">
        <v>17010</v>
      </c>
    </row>
    <row r="333" spans="2:8" x14ac:dyDescent="0.25">
      <c r="B333" s="7" t="s">
        <v>109</v>
      </c>
      <c r="C333" s="8">
        <f>SUM(C322:C332)</f>
        <v>119</v>
      </c>
      <c r="D333" s="9">
        <f>SUM(D322:D332)</f>
        <v>249.9</v>
      </c>
      <c r="E333" s="9">
        <f>SUM(E322:E332)</f>
        <v>46.129999999999995</v>
      </c>
      <c r="F333" s="10">
        <f t="shared" si="44"/>
        <v>2.4304121648659462</v>
      </c>
      <c r="G333" s="11">
        <f t="shared" si="45"/>
        <v>5.4172989377845226</v>
      </c>
      <c r="H333" s="9">
        <f>SUM(H322:H332)</f>
        <v>607360</v>
      </c>
    </row>
    <row r="334" spans="2:8" x14ac:dyDescent="0.25">
      <c r="B334" s="83" t="s">
        <v>110</v>
      </c>
      <c r="C334" s="12"/>
      <c r="D334" s="1"/>
      <c r="E334" s="1"/>
      <c r="G334" s="13"/>
    </row>
    <row r="335" spans="2:8" x14ac:dyDescent="0.25">
      <c r="B335" s="65" t="s">
        <v>13</v>
      </c>
      <c r="C335" s="66">
        <v>23</v>
      </c>
      <c r="D335" s="67">
        <v>88</v>
      </c>
      <c r="E335" s="67">
        <v>16.3</v>
      </c>
      <c r="F335" s="68">
        <f t="shared" ref="F335:F340" si="46">(H335/D335)/1000</f>
        <v>2.7897727272727275</v>
      </c>
      <c r="G335" s="69">
        <f t="shared" ref="G335:G340" si="47">D335/E335</f>
        <v>5.3987730061349692</v>
      </c>
      <c r="H335" s="67">
        <v>245500</v>
      </c>
    </row>
    <row r="336" spans="2:8" x14ac:dyDescent="0.25">
      <c r="B336" s="65" t="s">
        <v>30</v>
      </c>
      <c r="C336" s="66">
        <v>115</v>
      </c>
      <c r="D336" s="67">
        <v>933</v>
      </c>
      <c r="E336" s="67">
        <v>228</v>
      </c>
      <c r="F336" s="68">
        <f t="shared" si="46"/>
        <v>2.1681672025723473</v>
      </c>
      <c r="G336" s="69">
        <f t="shared" si="47"/>
        <v>4.0921052631578947</v>
      </c>
      <c r="H336" s="67">
        <v>2022900</v>
      </c>
    </row>
    <row r="337" spans="2:8" x14ac:dyDescent="0.25">
      <c r="B337" s="65" t="s">
        <v>16</v>
      </c>
      <c r="C337" s="66">
        <v>33</v>
      </c>
      <c r="D337" s="67">
        <v>565</v>
      </c>
      <c r="E337" s="67">
        <v>186</v>
      </c>
      <c r="F337" s="68">
        <f t="shared" si="46"/>
        <v>1.9925663716814159</v>
      </c>
      <c r="G337" s="69">
        <f t="shared" si="47"/>
        <v>3.0376344086021505</v>
      </c>
      <c r="H337" s="67">
        <v>1125800</v>
      </c>
    </row>
    <row r="338" spans="2:8" x14ac:dyDescent="0.25">
      <c r="B338" s="65" t="s">
        <v>20</v>
      </c>
      <c r="C338" s="66">
        <v>6</v>
      </c>
      <c r="D338" s="67">
        <v>120</v>
      </c>
      <c r="E338" s="67">
        <v>20.5</v>
      </c>
      <c r="F338" s="68">
        <f t="shared" si="46"/>
        <v>3.0766666666666667</v>
      </c>
      <c r="G338" s="69">
        <f t="shared" si="47"/>
        <v>5.8536585365853657</v>
      </c>
      <c r="H338" s="67">
        <v>369200</v>
      </c>
    </row>
    <row r="339" spans="2:8" x14ac:dyDescent="0.25">
      <c r="B339" s="65" t="s">
        <v>49</v>
      </c>
      <c r="C339" s="66">
        <v>4</v>
      </c>
      <c r="D339" s="67">
        <v>35.75</v>
      </c>
      <c r="E339" s="67">
        <v>13.2</v>
      </c>
      <c r="F339" s="68">
        <f t="shared" si="46"/>
        <v>30</v>
      </c>
      <c r="G339" s="69">
        <f t="shared" si="47"/>
        <v>2.7083333333333335</v>
      </c>
      <c r="H339" s="67">
        <v>1072500</v>
      </c>
    </row>
    <row r="340" spans="2:8" x14ac:dyDescent="0.25">
      <c r="B340" s="7" t="s">
        <v>111</v>
      </c>
      <c r="C340" s="8">
        <f>SUM(C335:C339)</f>
        <v>181</v>
      </c>
      <c r="D340" s="9">
        <f>SUM(D335:D339)</f>
        <v>1741.75</v>
      </c>
      <c r="E340" s="9">
        <f>SUM(E335:E339)</f>
        <v>464</v>
      </c>
      <c r="F340" s="10">
        <f t="shared" si="46"/>
        <v>2.7764604564374911</v>
      </c>
      <c r="G340" s="11">
        <f t="shared" si="47"/>
        <v>3.7537715517241379</v>
      </c>
      <c r="H340" s="9">
        <f>SUM(H335:H339)</f>
        <v>4835900</v>
      </c>
    </row>
    <row r="341" spans="2:8" x14ac:dyDescent="0.25">
      <c r="B341" s="83" t="s">
        <v>112</v>
      </c>
      <c r="C341" s="12"/>
      <c r="D341" s="1"/>
      <c r="E341" s="1"/>
      <c r="G341" s="13"/>
    </row>
    <row r="342" spans="2:8" x14ac:dyDescent="0.25">
      <c r="B342" s="65" t="s">
        <v>13</v>
      </c>
      <c r="C342" s="66">
        <v>50</v>
      </c>
      <c r="D342" s="67">
        <v>598</v>
      </c>
      <c r="E342" s="67">
        <v>64.2</v>
      </c>
      <c r="F342" s="68">
        <f t="shared" ref="F342:F356" si="48">(H342/D342)/1000</f>
        <v>1.9688294314381272</v>
      </c>
      <c r="G342" s="69">
        <f t="shared" ref="G342:G356" si="49">D342/E342</f>
        <v>9.3146417445482861</v>
      </c>
      <c r="H342" s="67">
        <v>1177360</v>
      </c>
    </row>
    <row r="343" spans="2:8" x14ac:dyDescent="0.25">
      <c r="B343" s="65" t="s">
        <v>29</v>
      </c>
      <c r="C343" s="66">
        <v>20</v>
      </c>
      <c r="D343" s="67">
        <v>302</v>
      </c>
      <c r="E343" s="67">
        <v>12</v>
      </c>
      <c r="F343" s="68">
        <f t="shared" si="48"/>
        <v>1.6026490066225165</v>
      </c>
      <c r="G343" s="69">
        <f t="shared" si="49"/>
        <v>25.166666666666668</v>
      </c>
      <c r="H343" s="67">
        <v>484000</v>
      </c>
    </row>
    <row r="344" spans="2:8" x14ac:dyDescent="0.25">
      <c r="B344" s="65" t="s">
        <v>30</v>
      </c>
      <c r="C344" s="66">
        <v>102</v>
      </c>
      <c r="D344" s="67">
        <v>3049</v>
      </c>
      <c r="E344" s="67">
        <v>741</v>
      </c>
      <c r="F344" s="68">
        <f t="shared" si="48"/>
        <v>2.2463102656608727</v>
      </c>
      <c r="G344" s="69">
        <f t="shared" si="49"/>
        <v>4.1147098515519565</v>
      </c>
      <c r="H344" s="67">
        <v>6849000</v>
      </c>
    </row>
    <row r="345" spans="2:8" x14ac:dyDescent="0.25">
      <c r="B345" s="65" t="s">
        <v>42</v>
      </c>
      <c r="C345" s="66">
        <v>5</v>
      </c>
      <c r="D345" s="67">
        <v>91</v>
      </c>
      <c r="E345" s="67">
        <v>3.8</v>
      </c>
      <c r="F345" s="68">
        <f t="shared" si="48"/>
        <v>1.8197802197802198</v>
      </c>
      <c r="G345" s="69">
        <f t="shared" si="49"/>
        <v>23.947368421052634</v>
      </c>
      <c r="H345" s="67">
        <v>165600</v>
      </c>
    </row>
    <row r="346" spans="2:8" x14ac:dyDescent="0.25">
      <c r="B346" s="65" t="s">
        <v>113</v>
      </c>
      <c r="C346" s="66">
        <v>44</v>
      </c>
      <c r="D346" s="67">
        <v>635</v>
      </c>
      <c r="E346" s="67">
        <v>24.7</v>
      </c>
      <c r="F346" s="68">
        <f t="shared" si="48"/>
        <v>2.8303937007874014</v>
      </c>
      <c r="G346" s="69">
        <f t="shared" si="49"/>
        <v>25.708502024291498</v>
      </c>
      <c r="H346" s="67">
        <v>1797300</v>
      </c>
    </row>
    <row r="347" spans="2:8" x14ac:dyDescent="0.25">
      <c r="B347" s="65" t="s">
        <v>33</v>
      </c>
      <c r="C347" s="66">
        <v>32</v>
      </c>
      <c r="D347" s="67">
        <v>1732</v>
      </c>
      <c r="E347" s="67">
        <v>68</v>
      </c>
      <c r="F347" s="68">
        <f t="shared" si="48"/>
        <v>0.47413394919168594</v>
      </c>
      <c r="G347" s="69">
        <f t="shared" si="49"/>
        <v>25.470588235294116</v>
      </c>
      <c r="H347" s="67">
        <v>821200</v>
      </c>
    </row>
    <row r="348" spans="2:8" x14ac:dyDescent="0.25">
      <c r="B348" s="65" t="s">
        <v>92</v>
      </c>
      <c r="C348" s="66">
        <v>25</v>
      </c>
      <c r="D348" s="67">
        <v>358</v>
      </c>
      <c r="E348" s="67">
        <v>15.9</v>
      </c>
      <c r="F348" s="68">
        <f t="shared" si="48"/>
        <v>2.2033519553072622</v>
      </c>
      <c r="G348" s="69">
        <f t="shared" si="49"/>
        <v>22.515723270440251</v>
      </c>
      <c r="H348" s="67">
        <v>788800</v>
      </c>
    </row>
    <row r="349" spans="2:8" x14ac:dyDescent="0.25">
      <c r="B349" s="65" t="s">
        <v>16</v>
      </c>
      <c r="C349" s="66">
        <v>23</v>
      </c>
      <c r="D349" s="67">
        <v>356.5</v>
      </c>
      <c r="E349" s="67">
        <v>46.3</v>
      </c>
      <c r="F349" s="68">
        <f t="shared" si="48"/>
        <v>1.6230014025245441</v>
      </c>
      <c r="G349" s="69">
        <f t="shared" si="49"/>
        <v>7.6997840172786178</v>
      </c>
      <c r="H349" s="67">
        <v>578600</v>
      </c>
    </row>
    <row r="350" spans="2:8" x14ac:dyDescent="0.25">
      <c r="B350" s="65" t="s">
        <v>94</v>
      </c>
      <c r="C350" s="66">
        <v>24</v>
      </c>
      <c r="D350" s="67">
        <v>503.11</v>
      </c>
      <c r="E350" s="67">
        <v>19.8</v>
      </c>
      <c r="F350" s="68">
        <f t="shared" si="48"/>
        <v>2.5105106239192225</v>
      </c>
      <c r="G350" s="69">
        <f t="shared" si="49"/>
        <v>25.409595959595958</v>
      </c>
      <c r="H350" s="67">
        <v>1263063</v>
      </c>
    </row>
    <row r="351" spans="2:8" x14ac:dyDescent="0.25">
      <c r="B351" s="65" t="s">
        <v>35</v>
      </c>
      <c r="C351" s="66">
        <v>1</v>
      </c>
      <c r="D351" s="67">
        <v>20</v>
      </c>
      <c r="E351" s="67">
        <v>1</v>
      </c>
      <c r="F351" s="68">
        <f t="shared" si="48"/>
        <v>1.825</v>
      </c>
      <c r="G351" s="69">
        <f t="shared" si="49"/>
        <v>20</v>
      </c>
      <c r="H351" s="67">
        <v>36500</v>
      </c>
    </row>
    <row r="352" spans="2:8" x14ac:dyDescent="0.25">
      <c r="B352" s="65" t="s">
        <v>106</v>
      </c>
      <c r="C352" s="66">
        <v>3</v>
      </c>
      <c r="D352" s="67">
        <v>126</v>
      </c>
      <c r="E352" s="67">
        <v>5</v>
      </c>
      <c r="F352" s="68">
        <f t="shared" si="48"/>
        <v>1.4190476190476191</v>
      </c>
      <c r="G352" s="69">
        <f t="shared" si="49"/>
        <v>25.2</v>
      </c>
      <c r="H352" s="67">
        <v>178800</v>
      </c>
    </row>
    <row r="353" spans="2:8" x14ac:dyDescent="0.25">
      <c r="B353" s="65" t="s">
        <v>21</v>
      </c>
      <c r="C353" s="66">
        <v>3</v>
      </c>
      <c r="D353" s="67">
        <v>72</v>
      </c>
      <c r="E353" s="67">
        <v>5.5</v>
      </c>
      <c r="F353" s="68">
        <f t="shared" si="48"/>
        <v>4.291666666666667</v>
      </c>
      <c r="G353" s="69">
        <f t="shared" si="49"/>
        <v>13.090909090909092</v>
      </c>
      <c r="H353" s="67">
        <v>309000</v>
      </c>
    </row>
    <row r="354" spans="2:8" x14ac:dyDescent="0.25">
      <c r="B354" s="65" t="s">
        <v>24</v>
      </c>
      <c r="C354" s="66">
        <v>74</v>
      </c>
      <c r="D354" s="67">
        <v>1245</v>
      </c>
      <c r="E354" s="67">
        <v>108.5</v>
      </c>
      <c r="F354" s="68">
        <f t="shared" si="48"/>
        <v>3.5712449799196788</v>
      </c>
      <c r="G354" s="69">
        <f t="shared" si="49"/>
        <v>11.474654377880185</v>
      </c>
      <c r="H354" s="67">
        <v>4446200</v>
      </c>
    </row>
    <row r="355" spans="2:8" x14ac:dyDescent="0.25">
      <c r="B355" s="65" t="s">
        <v>95</v>
      </c>
      <c r="C355" s="66">
        <v>28</v>
      </c>
      <c r="D355" s="67">
        <v>441</v>
      </c>
      <c r="E355" s="67">
        <v>17</v>
      </c>
      <c r="F355" s="68">
        <f t="shared" si="48"/>
        <v>2.4539682539682541</v>
      </c>
      <c r="G355" s="69">
        <f t="shared" si="49"/>
        <v>25.941176470588236</v>
      </c>
      <c r="H355" s="67">
        <v>1082200</v>
      </c>
    </row>
    <row r="356" spans="2:8" x14ac:dyDescent="0.25">
      <c r="B356" s="7" t="s">
        <v>114</v>
      </c>
      <c r="C356" s="8">
        <f>SUM(C342:C355)</f>
        <v>434</v>
      </c>
      <c r="D356" s="9">
        <f>SUM(D342:D355)</f>
        <v>9528.61</v>
      </c>
      <c r="E356" s="9">
        <f>SUM(E342:E355)</f>
        <v>1132.6999999999998</v>
      </c>
      <c r="F356" s="10">
        <f t="shared" si="48"/>
        <v>2.0965936269823198</v>
      </c>
      <c r="G356" s="11">
        <f t="shared" si="49"/>
        <v>8.4122980489096868</v>
      </c>
      <c r="H356" s="9">
        <f>SUM(H342:H355)</f>
        <v>19977623</v>
      </c>
    </row>
    <row r="357" spans="2:8" x14ac:dyDescent="0.25">
      <c r="B357" s="83" t="s">
        <v>115</v>
      </c>
      <c r="C357" s="12"/>
      <c r="D357" s="1"/>
      <c r="E357" s="1"/>
      <c r="G357" s="13"/>
    </row>
    <row r="358" spans="2:8" x14ac:dyDescent="0.25">
      <c r="B358" s="65" t="s">
        <v>39</v>
      </c>
      <c r="C358" s="66">
        <v>8</v>
      </c>
      <c r="D358" s="67">
        <v>115</v>
      </c>
      <c r="E358" s="67">
        <v>7</v>
      </c>
      <c r="F358" s="68">
        <f t="shared" ref="F358:F378" si="50">(H358/D358)/1000</f>
        <v>3.114782608695652</v>
      </c>
      <c r="G358" s="69">
        <f t="shared" ref="G358:G378" si="51">D358/E358</f>
        <v>16.428571428571427</v>
      </c>
      <c r="H358" s="67">
        <v>358200</v>
      </c>
    </row>
    <row r="359" spans="2:8" x14ac:dyDescent="0.25">
      <c r="B359" s="65" t="s">
        <v>11</v>
      </c>
      <c r="C359" s="66">
        <v>9</v>
      </c>
      <c r="D359" s="67">
        <v>105</v>
      </c>
      <c r="E359" s="67">
        <v>14</v>
      </c>
      <c r="F359" s="68">
        <f t="shared" si="50"/>
        <v>3.4</v>
      </c>
      <c r="G359" s="69">
        <f t="shared" si="51"/>
        <v>7.5</v>
      </c>
      <c r="H359" s="67">
        <v>357000</v>
      </c>
    </row>
    <row r="360" spans="2:8" x14ac:dyDescent="0.25">
      <c r="B360" s="65" t="s">
        <v>13</v>
      </c>
      <c r="C360" s="66">
        <v>30</v>
      </c>
      <c r="D360" s="67">
        <v>8120</v>
      </c>
      <c r="E360" s="67">
        <v>820</v>
      </c>
      <c r="F360" s="68">
        <f t="shared" si="50"/>
        <v>0.86958128078817731</v>
      </c>
      <c r="G360" s="69">
        <f t="shared" si="51"/>
        <v>9.9024390243902438</v>
      </c>
      <c r="H360" s="67">
        <v>7061000</v>
      </c>
    </row>
    <row r="361" spans="2:8" x14ac:dyDescent="0.25">
      <c r="B361" s="65" t="s">
        <v>41</v>
      </c>
      <c r="C361" s="66">
        <v>55</v>
      </c>
      <c r="D361" s="67">
        <v>1415</v>
      </c>
      <c r="E361" s="67">
        <v>135</v>
      </c>
      <c r="F361" s="68">
        <f t="shared" si="50"/>
        <v>2.5247349823321557</v>
      </c>
      <c r="G361" s="69">
        <f t="shared" si="51"/>
        <v>10.481481481481481</v>
      </c>
      <c r="H361" s="67">
        <v>3572500</v>
      </c>
    </row>
    <row r="362" spans="2:8" x14ac:dyDescent="0.25">
      <c r="B362" s="65" t="s">
        <v>30</v>
      </c>
      <c r="C362" s="66">
        <v>46</v>
      </c>
      <c r="D362" s="67">
        <v>1120</v>
      </c>
      <c r="E362" s="67">
        <v>165</v>
      </c>
      <c r="F362" s="68">
        <f t="shared" si="50"/>
        <v>2.4339285714285714</v>
      </c>
      <c r="G362" s="69">
        <f t="shared" si="51"/>
        <v>6.7878787878787881</v>
      </c>
      <c r="H362" s="67">
        <v>2726000</v>
      </c>
    </row>
    <row r="363" spans="2:8" x14ac:dyDescent="0.25">
      <c r="B363" s="65" t="s">
        <v>61</v>
      </c>
      <c r="C363" s="66">
        <v>10</v>
      </c>
      <c r="D363" s="67">
        <v>12</v>
      </c>
      <c r="E363" s="67">
        <v>14</v>
      </c>
      <c r="F363" s="68">
        <f t="shared" si="50"/>
        <v>18</v>
      </c>
      <c r="G363" s="69">
        <f t="shared" si="51"/>
        <v>0.8571428571428571</v>
      </c>
      <c r="H363" s="67">
        <v>216000</v>
      </c>
    </row>
    <row r="364" spans="2:8" x14ac:dyDescent="0.25">
      <c r="B364" s="65" t="s">
        <v>15</v>
      </c>
      <c r="C364" s="66">
        <v>4</v>
      </c>
      <c r="D364" s="67">
        <v>3898</v>
      </c>
      <c r="E364" s="67">
        <v>102</v>
      </c>
      <c r="F364" s="68">
        <f t="shared" si="50"/>
        <v>0.18</v>
      </c>
      <c r="G364" s="69">
        <f t="shared" si="51"/>
        <v>38.215686274509807</v>
      </c>
      <c r="H364" s="67">
        <v>701640</v>
      </c>
    </row>
    <row r="365" spans="2:8" x14ac:dyDescent="0.25">
      <c r="B365" s="65" t="s">
        <v>16</v>
      </c>
      <c r="C365" s="66">
        <v>5</v>
      </c>
      <c r="D365" s="67">
        <v>87.5</v>
      </c>
      <c r="E365" s="67">
        <v>10</v>
      </c>
      <c r="F365" s="68">
        <f t="shared" si="50"/>
        <v>2.0857142857142859</v>
      </c>
      <c r="G365" s="69">
        <f t="shared" si="51"/>
        <v>8.75</v>
      </c>
      <c r="H365" s="67">
        <v>182500</v>
      </c>
    </row>
    <row r="366" spans="2:8" x14ac:dyDescent="0.25">
      <c r="B366" s="65" t="s">
        <v>35</v>
      </c>
      <c r="C366" s="66">
        <v>4</v>
      </c>
      <c r="D366" s="67">
        <v>206.6</v>
      </c>
      <c r="E366" s="67">
        <v>10</v>
      </c>
      <c r="F366" s="68">
        <f t="shared" si="50"/>
        <v>2.2381413359148112</v>
      </c>
      <c r="G366" s="69">
        <f t="shared" si="51"/>
        <v>20.66</v>
      </c>
      <c r="H366" s="67">
        <v>462400</v>
      </c>
    </row>
    <row r="367" spans="2:8" x14ac:dyDescent="0.25">
      <c r="B367" s="65" t="s">
        <v>44</v>
      </c>
      <c r="C367" s="66">
        <v>14</v>
      </c>
      <c r="D367" s="67">
        <v>585</v>
      </c>
      <c r="E367" s="67">
        <v>58</v>
      </c>
      <c r="F367" s="68">
        <f t="shared" si="50"/>
        <v>1.3897435897435899</v>
      </c>
      <c r="G367" s="69">
        <f t="shared" si="51"/>
        <v>10.086206896551724</v>
      </c>
      <c r="H367" s="67">
        <v>813000</v>
      </c>
    </row>
    <row r="368" spans="2:8" x14ac:dyDescent="0.25">
      <c r="B368" s="65" t="s">
        <v>45</v>
      </c>
      <c r="C368" s="66">
        <v>2</v>
      </c>
      <c r="D368" s="67">
        <v>52</v>
      </c>
      <c r="E368" s="67">
        <v>4.5</v>
      </c>
      <c r="F368" s="68">
        <f t="shared" si="50"/>
        <v>1.7250000000000001</v>
      </c>
      <c r="G368" s="69">
        <f t="shared" si="51"/>
        <v>11.555555555555555</v>
      </c>
      <c r="H368" s="67">
        <v>89700</v>
      </c>
    </row>
    <row r="369" spans="2:8" x14ac:dyDescent="0.25">
      <c r="B369" s="65" t="s">
        <v>19</v>
      </c>
      <c r="C369" s="66">
        <v>24</v>
      </c>
      <c r="D369" s="67">
        <v>1680</v>
      </c>
      <c r="E369" s="67">
        <v>151</v>
      </c>
      <c r="F369" s="68">
        <f t="shared" si="50"/>
        <v>4.9488095238095235</v>
      </c>
      <c r="G369" s="69">
        <f t="shared" si="51"/>
        <v>11.125827814569536</v>
      </c>
      <c r="H369" s="67">
        <v>8314000</v>
      </c>
    </row>
    <row r="370" spans="2:8" x14ac:dyDescent="0.25">
      <c r="B370" s="65" t="s">
        <v>20</v>
      </c>
      <c r="C370" s="66">
        <v>13</v>
      </c>
      <c r="D370" s="67">
        <v>1134</v>
      </c>
      <c r="E370" s="67">
        <v>73</v>
      </c>
      <c r="F370" s="68">
        <f t="shared" si="50"/>
        <v>3.4533509700176368</v>
      </c>
      <c r="G370" s="69">
        <f t="shared" si="51"/>
        <v>15.534246575342467</v>
      </c>
      <c r="H370" s="67">
        <v>3916100</v>
      </c>
    </row>
    <row r="371" spans="2:8" x14ac:dyDescent="0.25">
      <c r="B371" s="65" t="s">
        <v>46</v>
      </c>
      <c r="C371" s="66">
        <v>1</v>
      </c>
      <c r="D371" s="67">
        <v>7.15</v>
      </c>
      <c r="E371" s="67">
        <v>1</v>
      </c>
      <c r="F371" s="68">
        <f t="shared" si="50"/>
        <v>9.3496503496503482</v>
      </c>
      <c r="G371" s="69">
        <f t="shared" si="51"/>
        <v>7.15</v>
      </c>
      <c r="H371" s="67">
        <v>66850</v>
      </c>
    </row>
    <row r="372" spans="2:8" x14ac:dyDescent="0.25">
      <c r="B372" s="65" t="s">
        <v>21</v>
      </c>
      <c r="C372" s="66">
        <v>8</v>
      </c>
      <c r="D372" s="67">
        <v>96</v>
      </c>
      <c r="E372" s="67">
        <v>9</v>
      </c>
      <c r="F372" s="68">
        <f t="shared" si="50"/>
        <v>3.5343749999999998</v>
      </c>
      <c r="G372" s="69">
        <f t="shared" si="51"/>
        <v>10.666666666666666</v>
      </c>
      <c r="H372" s="67">
        <v>339300</v>
      </c>
    </row>
    <row r="373" spans="2:8" x14ac:dyDescent="0.25">
      <c r="B373" s="65" t="s">
        <v>36</v>
      </c>
      <c r="C373" s="66">
        <v>2</v>
      </c>
      <c r="D373" s="67">
        <v>10800</v>
      </c>
      <c r="E373" s="67">
        <v>350</v>
      </c>
      <c r="F373" s="68">
        <f t="shared" si="50"/>
        <v>0.87777777777777788</v>
      </c>
      <c r="G373" s="69">
        <f t="shared" si="51"/>
        <v>30.857142857142858</v>
      </c>
      <c r="H373" s="67">
        <v>9480000</v>
      </c>
    </row>
    <row r="374" spans="2:8" x14ac:dyDescent="0.25">
      <c r="B374" s="65" t="s">
        <v>48</v>
      </c>
      <c r="C374" s="66">
        <v>8</v>
      </c>
      <c r="D374" s="67">
        <v>400</v>
      </c>
      <c r="E374" s="67">
        <v>40</v>
      </c>
      <c r="F374" s="68">
        <f t="shared" si="50"/>
        <v>1.0674999999999999</v>
      </c>
      <c r="G374" s="69">
        <f t="shared" si="51"/>
        <v>10</v>
      </c>
      <c r="H374" s="67">
        <v>427000</v>
      </c>
    </row>
    <row r="375" spans="2:8" x14ac:dyDescent="0.25">
      <c r="B375" s="65" t="s">
        <v>49</v>
      </c>
      <c r="C375" s="66">
        <v>10</v>
      </c>
      <c r="D375" s="67">
        <v>477</v>
      </c>
      <c r="E375" s="67">
        <v>120</v>
      </c>
      <c r="F375" s="68">
        <f t="shared" si="50"/>
        <v>15</v>
      </c>
      <c r="G375" s="69">
        <f t="shared" si="51"/>
        <v>3.9750000000000001</v>
      </c>
      <c r="H375" s="67">
        <v>7155000</v>
      </c>
    </row>
    <row r="376" spans="2:8" x14ac:dyDescent="0.25">
      <c r="B376" s="65" t="s">
        <v>24</v>
      </c>
      <c r="C376" s="66">
        <v>8</v>
      </c>
      <c r="D376" s="67">
        <v>50</v>
      </c>
      <c r="E376" s="67">
        <v>20</v>
      </c>
      <c r="F376" s="68">
        <f t="shared" si="50"/>
        <v>3.077</v>
      </c>
      <c r="G376" s="69">
        <f t="shared" si="51"/>
        <v>2.5</v>
      </c>
      <c r="H376" s="67">
        <v>153850</v>
      </c>
    </row>
    <row r="377" spans="2:8" x14ac:dyDescent="0.25">
      <c r="B377" s="65" t="s">
        <v>26</v>
      </c>
      <c r="C377" s="66">
        <v>4</v>
      </c>
      <c r="D377" s="67">
        <v>192</v>
      </c>
      <c r="E377" s="67">
        <v>9</v>
      </c>
      <c r="F377" s="68">
        <f t="shared" si="50"/>
        <v>2.9072916666666666</v>
      </c>
      <c r="G377" s="69">
        <f t="shared" si="51"/>
        <v>21.333333333333332</v>
      </c>
      <c r="H377" s="67">
        <v>558200</v>
      </c>
    </row>
    <row r="378" spans="2:8" x14ac:dyDescent="0.25">
      <c r="B378" s="7" t="s">
        <v>116</v>
      </c>
      <c r="C378" s="8">
        <f>SUM(C358:C377)</f>
        <v>265</v>
      </c>
      <c r="D378" s="9">
        <f>SUM(D358:D377)</f>
        <v>30552.25</v>
      </c>
      <c r="E378" s="9">
        <f>SUM(E358:E377)</f>
        <v>2112.5</v>
      </c>
      <c r="F378" s="10">
        <f t="shared" si="50"/>
        <v>1.5367195542063186</v>
      </c>
      <c r="G378" s="11">
        <f t="shared" si="51"/>
        <v>14.462603550295858</v>
      </c>
      <c r="H378" s="9">
        <f>SUM(H358:H377)</f>
        <v>46950240</v>
      </c>
    </row>
    <row r="379" spans="2:8" x14ac:dyDescent="0.25">
      <c r="B379" s="83" t="s">
        <v>117</v>
      </c>
      <c r="C379" s="12"/>
      <c r="D379" s="1"/>
      <c r="E379" s="1"/>
      <c r="G379" s="13"/>
    </row>
    <row r="380" spans="2:8" x14ac:dyDescent="0.25">
      <c r="B380" s="65" t="s">
        <v>11</v>
      </c>
      <c r="C380" s="66">
        <v>23</v>
      </c>
      <c r="D380" s="67">
        <v>14.2</v>
      </c>
      <c r="E380" s="67">
        <v>7.5</v>
      </c>
      <c r="F380" s="68">
        <f t="shared" ref="F380:F393" si="52">(H380/D380)/1000</f>
        <v>1.5</v>
      </c>
      <c r="G380" s="69">
        <f t="shared" ref="G380:G393" si="53">D380/E380</f>
        <v>1.8933333333333333</v>
      </c>
      <c r="H380" s="67">
        <v>21300</v>
      </c>
    </row>
    <row r="381" spans="2:8" x14ac:dyDescent="0.25">
      <c r="B381" s="65" t="s">
        <v>13</v>
      </c>
      <c r="C381" s="66">
        <v>83</v>
      </c>
      <c r="D381" s="67">
        <v>1210</v>
      </c>
      <c r="E381" s="67">
        <v>87</v>
      </c>
      <c r="F381" s="68">
        <f t="shared" si="52"/>
        <v>1.6966942148760331</v>
      </c>
      <c r="G381" s="69">
        <f t="shared" si="53"/>
        <v>13.908045977011493</v>
      </c>
      <c r="H381" s="67">
        <v>2053000</v>
      </c>
    </row>
    <row r="382" spans="2:8" x14ac:dyDescent="0.25">
      <c r="B382" s="65" t="s">
        <v>41</v>
      </c>
      <c r="C382" s="66">
        <v>5</v>
      </c>
      <c r="D382" s="67">
        <v>74</v>
      </c>
      <c r="E382" s="67">
        <v>4</v>
      </c>
      <c r="F382" s="68">
        <f t="shared" si="52"/>
        <v>2.2310810810810811</v>
      </c>
      <c r="G382" s="69">
        <f t="shared" si="53"/>
        <v>18.5</v>
      </c>
      <c r="H382" s="67">
        <v>165100</v>
      </c>
    </row>
    <row r="383" spans="2:8" x14ac:dyDescent="0.25">
      <c r="B383" s="65" t="s">
        <v>30</v>
      </c>
      <c r="C383" s="66">
        <v>7</v>
      </c>
      <c r="D383" s="67">
        <v>91</v>
      </c>
      <c r="E383" s="67">
        <v>6</v>
      </c>
      <c r="F383" s="68">
        <f t="shared" si="52"/>
        <v>2.68021978021978</v>
      </c>
      <c r="G383" s="69">
        <f t="shared" si="53"/>
        <v>15.166666666666666</v>
      </c>
      <c r="H383" s="67">
        <v>243900</v>
      </c>
    </row>
    <row r="384" spans="2:8" x14ac:dyDescent="0.25">
      <c r="B384" s="65" t="s">
        <v>16</v>
      </c>
      <c r="C384" s="66">
        <v>35</v>
      </c>
      <c r="D384" s="67">
        <v>545</v>
      </c>
      <c r="E384" s="67">
        <v>33</v>
      </c>
      <c r="F384" s="68">
        <f t="shared" si="52"/>
        <v>1.7486238532110092</v>
      </c>
      <c r="G384" s="69">
        <f t="shared" si="53"/>
        <v>16.515151515151516</v>
      </c>
      <c r="H384" s="67">
        <v>953000</v>
      </c>
    </row>
    <row r="385" spans="2:8" x14ac:dyDescent="0.25">
      <c r="B385" s="65" t="s">
        <v>118</v>
      </c>
      <c r="C385" s="66">
        <v>25</v>
      </c>
      <c r="D385" s="67">
        <v>23.5</v>
      </c>
      <c r="E385" s="67">
        <v>18.5</v>
      </c>
      <c r="F385" s="68">
        <f t="shared" si="52"/>
        <v>12.76595744680851</v>
      </c>
      <c r="G385" s="69">
        <f t="shared" si="53"/>
        <v>1.2702702702702702</v>
      </c>
      <c r="H385" s="67">
        <v>300000</v>
      </c>
    </row>
    <row r="386" spans="2:8" x14ac:dyDescent="0.25">
      <c r="B386" s="65" t="s">
        <v>18</v>
      </c>
      <c r="C386" s="66">
        <v>21</v>
      </c>
      <c r="D386" s="67">
        <v>27</v>
      </c>
      <c r="E386" s="67">
        <v>16</v>
      </c>
      <c r="F386" s="68">
        <f t="shared" si="52"/>
        <v>3.4444444444444442</v>
      </c>
      <c r="G386" s="69">
        <f t="shared" si="53"/>
        <v>1.6875</v>
      </c>
      <c r="H386" s="67">
        <v>93000</v>
      </c>
    </row>
    <row r="387" spans="2:8" x14ac:dyDescent="0.25">
      <c r="B387" s="65" t="s">
        <v>19</v>
      </c>
      <c r="C387" s="66">
        <v>267</v>
      </c>
      <c r="D387" s="67">
        <v>31670</v>
      </c>
      <c r="E387" s="67">
        <v>1300</v>
      </c>
      <c r="F387" s="68">
        <f t="shared" si="52"/>
        <v>2.4749289548468583</v>
      </c>
      <c r="G387" s="69">
        <f t="shared" si="53"/>
        <v>24.361538461538462</v>
      </c>
      <c r="H387" s="67">
        <v>78381000</v>
      </c>
    </row>
    <row r="388" spans="2:8" x14ac:dyDescent="0.25">
      <c r="B388" s="65" t="s">
        <v>20</v>
      </c>
      <c r="C388" s="66">
        <v>16</v>
      </c>
      <c r="D388" s="67">
        <v>1030</v>
      </c>
      <c r="E388" s="67">
        <v>64</v>
      </c>
      <c r="F388" s="68">
        <f t="shared" si="52"/>
        <v>2.1796116504854366</v>
      </c>
      <c r="G388" s="69">
        <f t="shared" si="53"/>
        <v>16.09375</v>
      </c>
      <c r="H388" s="67">
        <v>2245000</v>
      </c>
    </row>
    <row r="389" spans="2:8" x14ac:dyDescent="0.25">
      <c r="B389" s="65" t="s">
        <v>24</v>
      </c>
      <c r="C389" s="66">
        <v>49</v>
      </c>
      <c r="D389" s="67">
        <v>150</v>
      </c>
      <c r="E389" s="67">
        <v>22.5</v>
      </c>
      <c r="F389" s="68">
        <f t="shared" si="52"/>
        <v>3.7033333333333336</v>
      </c>
      <c r="G389" s="69">
        <f t="shared" si="53"/>
        <v>6.666666666666667</v>
      </c>
      <c r="H389" s="67">
        <v>555500</v>
      </c>
    </row>
    <row r="390" spans="2:8" x14ac:dyDescent="0.25">
      <c r="B390" s="65" t="s">
        <v>25</v>
      </c>
      <c r="C390" s="66">
        <v>13</v>
      </c>
      <c r="D390" s="67">
        <v>260</v>
      </c>
      <c r="E390" s="67">
        <v>10</v>
      </c>
      <c r="F390" s="68">
        <f t="shared" si="52"/>
        <v>2.0346153846153845</v>
      </c>
      <c r="G390" s="69">
        <f t="shared" si="53"/>
        <v>26</v>
      </c>
      <c r="H390" s="67">
        <v>529000</v>
      </c>
    </row>
    <row r="391" spans="2:8" x14ac:dyDescent="0.25">
      <c r="B391" s="65" t="s">
        <v>119</v>
      </c>
      <c r="C391" s="66">
        <v>2</v>
      </c>
      <c r="D391" s="67">
        <v>22</v>
      </c>
      <c r="E391" s="67">
        <v>2</v>
      </c>
      <c r="F391" s="68">
        <f t="shared" si="52"/>
        <v>6.4318181818181817</v>
      </c>
      <c r="G391" s="69">
        <f t="shared" si="53"/>
        <v>11</v>
      </c>
      <c r="H391" s="67">
        <v>141500</v>
      </c>
    </row>
    <row r="392" spans="2:8" x14ac:dyDescent="0.25">
      <c r="B392" s="7" t="s">
        <v>120</v>
      </c>
      <c r="C392" s="8">
        <f>SUM(C380:C391)</f>
        <v>546</v>
      </c>
      <c r="D392" s="9">
        <f>SUM(D380:D391)</f>
        <v>35116.699999999997</v>
      </c>
      <c r="E392" s="9">
        <f>SUM(E380:E391)</f>
        <v>1570.5</v>
      </c>
      <c r="F392" s="10">
        <f t="shared" si="52"/>
        <v>2.4399018130974723</v>
      </c>
      <c r="G392" s="11">
        <f t="shared" si="53"/>
        <v>22.360203756765358</v>
      </c>
      <c r="H392" s="9">
        <f>SUM(H380:H391)</f>
        <v>85681300</v>
      </c>
    </row>
    <row r="393" spans="2:8" x14ac:dyDescent="0.25">
      <c r="B393" s="14" t="s">
        <v>121</v>
      </c>
      <c r="C393" s="15">
        <f>SUM(C392,C378,C356,C340,C333,C320,C304,C282,C270,C255,C247,C235,C227,C219,C203,C193,C172,C157,C148,C135,C123,C109,C92,C80,C49,C33,C24)</f>
        <v>12396</v>
      </c>
      <c r="D393" s="16">
        <f>SUM(D392,D378,D356,D340,D333,D320,D304,D282,D270,D255,D247,D235,D227,D219,D203,D193,D172,D157,D148,D135,D123,D109,D92,D80,D49,D33,D24)</f>
        <v>568938.5</v>
      </c>
      <c r="E393" s="16">
        <f>SUM(E392,E378,E356,E340,E333,E320,E304,E282,E270,E255,E247,E235,E227,E219,E203,E193,E172,E157,E148,E135,E123,E109,E92,E80,E49,E33,E24)</f>
        <v>28813.8</v>
      </c>
      <c r="F393" s="18">
        <f t="shared" si="52"/>
        <v>1.298260948942636</v>
      </c>
      <c r="G393" s="17">
        <f t="shared" si="53"/>
        <v>19.745347715330848</v>
      </c>
      <c r="H393" s="16">
        <f>SUM(H392,H378,H356,H340,H333,H320,H304,H282,H270,H255,H247,H235,H227,H219,H203,H193,H172,H157,H148,H135,H123,H109,H92,H80,H49,H33,H24)</f>
        <v>738630636.89999998</v>
      </c>
    </row>
    <row r="394" spans="2:8" x14ac:dyDescent="0.25">
      <c r="B394" s="82" t="s">
        <v>122</v>
      </c>
      <c r="C394" s="12"/>
      <c r="D394" s="1"/>
      <c r="E394" s="1"/>
      <c r="G394" s="13"/>
    </row>
    <row r="395" spans="2:8" x14ac:dyDescent="0.25">
      <c r="B395" s="83" t="s">
        <v>123</v>
      </c>
      <c r="C395" s="12"/>
      <c r="D395" s="1"/>
      <c r="E395" s="1"/>
      <c r="G395" s="13"/>
    </row>
    <row r="396" spans="2:8" x14ac:dyDescent="0.25">
      <c r="B396" s="65" t="s">
        <v>11</v>
      </c>
      <c r="C396" s="66">
        <v>4</v>
      </c>
      <c r="D396" s="67">
        <v>25</v>
      </c>
      <c r="E396" s="67">
        <v>2.08</v>
      </c>
      <c r="F396" s="68">
        <f t="shared" ref="F396:F408" si="54">(H396/D396)/1000</f>
        <v>1.9</v>
      </c>
      <c r="G396" s="69">
        <f t="shared" ref="G396:G408" si="55">D396/E396</f>
        <v>12.019230769230768</v>
      </c>
      <c r="H396" s="67">
        <v>47500</v>
      </c>
    </row>
    <row r="397" spans="2:8" x14ac:dyDescent="0.25">
      <c r="B397" s="65" t="s">
        <v>13</v>
      </c>
      <c r="C397" s="66">
        <v>20</v>
      </c>
      <c r="D397" s="67">
        <v>90</v>
      </c>
      <c r="E397" s="67">
        <v>11.27</v>
      </c>
      <c r="F397" s="68">
        <f t="shared" si="54"/>
        <v>1.9772222222222222</v>
      </c>
      <c r="G397" s="69">
        <f t="shared" si="55"/>
        <v>7.9858030168589176</v>
      </c>
      <c r="H397" s="67">
        <v>177950</v>
      </c>
    </row>
    <row r="398" spans="2:8" x14ac:dyDescent="0.25">
      <c r="B398" s="65" t="s">
        <v>42</v>
      </c>
      <c r="C398" s="66">
        <v>16</v>
      </c>
      <c r="D398" s="67">
        <v>98</v>
      </c>
      <c r="E398" s="67">
        <v>5.7</v>
      </c>
      <c r="F398" s="68">
        <f t="shared" si="54"/>
        <v>1.5612244897959182</v>
      </c>
      <c r="G398" s="69">
        <f t="shared" si="55"/>
        <v>17.192982456140349</v>
      </c>
      <c r="H398" s="67">
        <v>153000</v>
      </c>
    </row>
    <row r="399" spans="2:8" x14ac:dyDescent="0.25">
      <c r="B399" s="65" t="s">
        <v>94</v>
      </c>
      <c r="C399" s="66">
        <v>7</v>
      </c>
      <c r="D399" s="67">
        <v>15.6</v>
      </c>
      <c r="E399" s="67">
        <v>0.59</v>
      </c>
      <c r="F399" s="68">
        <f t="shared" si="54"/>
        <v>2.21025641025641</v>
      </c>
      <c r="G399" s="69">
        <f t="shared" si="55"/>
        <v>26.440677966101696</v>
      </c>
      <c r="H399" s="67">
        <v>34480</v>
      </c>
    </row>
    <row r="400" spans="2:8" x14ac:dyDescent="0.25">
      <c r="B400" s="65" t="s">
        <v>45</v>
      </c>
      <c r="C400" s="66">
        <v>22</v>
      </c>
      <c r="D400" s="67">
        <v>180.75</v>
      </c>
      <c r="E400" s="67">
        <v>9.5399999999999991</v>
      </c>
      <c r="F400" s="68">
        <f t="shared" si="54"/>
        <v>2.92820193637621</v>
      </c>
      <c r="G400" s="69">
        <f t="shared" si="55"/>
        <v>18.946540880503147</v>
      </c>
      <c r="H400" s="67">
        <v>529272.5</v>
      </c>
    </row>
    <row r="401" spans="2:8" x14ac:dyDescent="0.25">
      <c r="B401" s="65" t="s">
        <v>106</v>
      </c>
      <c r="C401" s="66">
        <v>3</v>
      </c>
      <c r="D401" s="67">
        <v>25</v>
      </c>
      <c r="E401" s="67">
        <v>1.56</v>
      </c>
      <c r="F401" s="68">
        <f t="shared" si="54"/>
        <v>1.29</v>
      </c>
      <c r="G401" s="69">
        <f t="shared" si="55"/>
        <v>16.025641025641026</v>
      </c>
      <c r="H401" s="67">
        <v>32250</v>
      </c>
    </row>
    <row r="402" spans="2:8" x14ac:dyDescent="0.25">
      <c r="B402" s="65" t="s">
        <v>36</v>
      </c>
      <c r="C402" s="66">
        <v>1</v>
      </c>
      <c r="D402" s="67">
        <v>200</v>
      </c>
      <c r="E402" s="67">
        <v>6.7</v>
      </c>
      <c r="F402" s="68">
        <f t="shared" si="54"/>
        <v>0.7</v>
      </c>
      <c r="G402" s="69">
        <f t="shared" si="55"/>
        <v>29.850746268656717</v>
      </c>
      <c r="H402" s="67">
        <v>140000</v>
      </c>
    </row>
    <row r="403" spans="2:8" x14ac:dyDescent="0.25">
      <c r="B403" s="65" t="s">
        <v>48</v>
      </c>
      <c r="C403" s="66">
        <v>4</v>
      </c>
      <c r="D403" s="67">
        <v>18</v>
      </c>
      <c r="E403" s="67">
        <v>1.8</v>
      </c>
      <c r="F403" s="68">
        <f t="shared" si="54"/>
        <v>2.8555555555555556</v>
      </c>
      <c r="G403" s="69">
        <f t="shared" si="55"/>
        <v>10</v>
      </c>
      <c r="H403" s="67">
        <v>51400</v>
      </c>
    </row>
    <row r="404" spans="2:8" x14ac:dyDescent="0.25">
      <c r="B404" s="65" t="s">
        <v>50</v>
      </c>
      <c r="C404" s="66">
        <v>20</v>
      </c>
      <c r="D404" s="67">
        <v>182.39</v>
      </c>
      <c r="E404" s="67">
        <v>7.15</v>
      </c>
      <c r="F404" s="68">
        <f t="shared" si="54"/>
        <v>1.5434508470859147</v>
      </c>
      <c r="G404" s="69">
        <f t="shared" si="55"/>
        <v>25.509090909090904</v>
      </c>
      <c r="H404" s="67">
        <v>281510</v>
      </c>
    </row>
    <row r="405" spans="2:8" x14ac:dyDescent="0.25">
      <c r="B405" s="65" t="s">
        <v>52</v>
      </c>
      <c r="C405" s="66">
        <v>19</v>
      </c>
      <c r="D405" s="67">
        <v>123.26</v>
      </c>
      <c r="E405" s="67">
        <v>5.83</v>
      </c>
      <c r="F405" s="68">
        <f t="shared" si="54"/>
        <v>3.5820184974849907</v>
      </c>
      <c r="G405" s="69">
        <f t="shared" si="55"/>
        <v>21.142367066895371</v>
      </c>
      <c r="H405" s="67">
        <v>441519.6</v>
      </c>
    </row>
    <row r="406" spans="2:8" x14ac:dyDescent="0.25">
      <c r="B406" s="65" t="s">
        <v>24</v>
      </c>
      <c r="C406" s="66">
        <v>33</v>
      </c>
      <c r="D406" s="67">
        <v>468</v>
      </c>
      <c r="E406" s="67">
        <v>46</v>
      </c>
      <c r="F406" s="68">
        <f t="shared" si="54"/>
        <v>3.6145085470085467</v>
      </c>
      <c r="G406" s="69">
        <f t="shared" si="55"/>
        <v>10.173913043478262</v>
      </c>
      <c r="H406" s="67">
        <v>1691590</v>
      </c>
    </row>
    <row r="407" spans="2:8" x14ac:dyDescent="0.25">
      <c r="B407" s="65" t="s">
        <v>119</v>
      </c>
      <c r="C407" s="66">
        <v>6</v>
      </c>
      <c r="D407" s="67">
        <v>70.5</v>
      </c>
      <c r="E407" s="67">
        <v>1.45</v>
      </c>
      <c r="F407" s="68">
        <f t="shared" si="54"/>
        <v>3.4638297872340429</v>
      </c>
      <c r="G407" s="69">
        <f t="shared" si="55"/>
        <v>48.620689655172413</v>
      </c>
      <c r="H407" s="67">
        <v>244200</v>
      </c>
    </row>
    <row r="408" spans="2:8" x14ac:dyDescent="0.25">
      <c r="B408" s="7" t="s">
        <v>124</v>
      </c>
      <c r="C408" s="8">
        <f>SUM(C396:C407)</f>
        <v>155</v>
      </c>
      <c r="D408" s="9">
        <f>SUM(D396:D407)</f>
        <v>1496.5</v>
      </c>
      <c r="E408" s="9">
        <f>SUM(E396:E407)</f>
        <v>99.67</v>
      </c>
      <c r="F408" s="10">
        <f t="shared" si="54"/>
        <v>2.5557448045439362</v>
      </c>
      <c r="G408" s="11">
        <f t="shared" si="55"/>
        <v>15.014548008427811</v>
      </c>
      <c r="H408" s="9">
        <f>SUM(H396:H407)</f>
        <v>3824672.1</v>
      </c>
    </row>
    <row r="409" spans="2:8" x14ac:dyDescent="0.25">
      <c r="B409" s="83" t="s">
        <v>125</v>
      </c>
      <c r="C409" s="12"/>
      <c r="D409" s="1"/>
      <c r="E409" s="1"/>
      <c r="G409" s="13"/>
    </row>
    <row r="410" spans="2:8" x14ac:dyDescent="0.25">
      <c r="B410" s="65" t="s">
        <v>11</v>
      </c>
      <c r="C410" s="66">
        <v>2</v>
      </c>
      <c r="D410" s="67">
        <v>205</v>
      </c>
      <c r="E410" s="67">
        <v>20</v>
      </c>
      <c r="F410" s="68">
        <f t="shared" ref="F410:F426" si="56">(H410/D410)/1000</f>
        <v>1.7902439024390244</v>
      </c>
      <c r="G410" s="69">
        <f t="shared" ref="G410:G426" si="57">D410/E410</f>
        <v>10.25</v>
      </c>
      <c r="H410" s="67">
        <v>367000</v>
      </c>
    </row>
    <row r="411" spans="2:8" x14ac:dyDescent="0.25">
      <c r="B411" s="65" t="s">
        <v>13</v>
      </c>
      <c r="C411" s="66">
        <v>16</v>
      </c>
      <c r="D411" s="67">
        <v>20.5</v>
      </c>
      <c r="E411" s="67">
        <v>2.15</v>
      </c>
      <c r="F411" s="68">
        <f t="shared" si="56"/>
        <v>2.602439024390244</v>
      </c>
      <c r="G411" s="69">
        <f t="shared" si="57"/>
        <v>9.5348837209302335</v>
      </c>
      <c r="H411" s="67">
        <v>53350</v>
      </c>
    </row>
    <row r="412" spans="2:8" x14ac:dyDescent="0.25">
      <c r="B412" s="65" t="s">
        <v>29</v>
      </c>
      <c r="C412" s="66">
        <v>4</v>
      </c>
      <c r="D412" s="67">
        <v>34.25</v>
      </c>
      <c r="E412" s="67">
        <v>2.76</v>
      </c>
      <c r="F412" s="68">
        <f t="shared" si="56"/>
        <v>3.8286861313868612</v>
      </c>
      <c r="G412" s="69">
        <f t="shared" si="57"/>
        <v>12.409420289855074</v>
      </c>
      <c r="H412" s="67">
        <v>131132.5</v>
      </c>
    </row>
    <row r="413" spans="2:8" x14ac:dyDescent="0.25">
      <c r="B413" s="65" t="s">
        <v>41</v>
      </c>
      <c r="C413" s="66">
        <v>4</v>
      </c>
      <c r="D413" s="67">
        <v>45.8</v>
      </c>
      <c r="E413" s="67">
        <v>4</v>
      </c>
      <c r="F413" s="68">
        <f t="shared" si="56"/>
        <v>1.9456331877729258</v>
      </c>
      <c r="G413" s="69">
        <f t="shared" si="57"/>
        <v>11.45</v>
      </c>
      <c r="H413" s="67">
        <v>89110</v>
      </c>
    </row>
    <row r="414" spans="2:8" x14ac:dyDescent="0.25">
      <c r="B414" s="65" t="s">
        <v>30</v>
      </c>
      <c r="C414" s="66">
        <v>4</v>
      </c>
      <c r="D414" s="67">
        <v>1</v>
      </c>
      <c r="E414" s="67">
        <v>1</v>
      </c>
      <c r="F414" s="68">
        <f t="shared" si="56"/>
        <v>7.42</v>
      </c>
      <c r="G414" s="69">
        <f t="shared" si="57"/>
        <v>1</v>
      </c>
      <c r="H414" s="67">
        <v>7420</v>
      </c>
    </row>
    <row r="415" spans="2:8" x14ac:dyDescent="0.25">
      <c r="B415" s="65" t="s">
        <v>126</v>
      </c>
      <c r="C415" s="66">
        <v>325</v>
      </c>
      <c r="D415" s="67">
        <v>1234.5</v>
      </c>
      <c r="E415" s="67">
        <v>823</v>
      </c>
      <c r="F415" s="68">
        <f t="shared" si="56"/>
        <v>29.4003390036452</v>
      </c>
      <c r="G415" s="69">
        <f t="shared" si="57"/>
        <v>1.5</v>
      </c>
      <c r="H415" s="67">
        <v>36294718.5</v>
      </c>
    </row>
    <row r="416" spans="2:8" x14ac:dyDescent="0.25">
      <c r="B416" s="65" t="s">
        <v>61</v>
      </c>
      <c r="C416" s="66">
        <v>4</v>
      </c>
      <c r="D416" s="67">
        <v>15</v>
      </c>
      <c r="E416" s="67">
        <v>10</v>
      </c>
      <c r="F416" s="68">
        <f t="shared" si="56"/>
        <v>22.6</v>
      </c>
      <c r="G416" s="69">
        <f t="shared" si="57"/>
        <v>1.5</v>
      </c>
      <c r="H416" s="67">
        <v>339000</v>
      </c>
    </row>
    <row r="417" spans="2:8" x14ac:dyDescent="0.25">
      <c r="B417" s="65" t="s">
        <v>94</v>
      </c>
      <c r="C417" s="66">
        <v>4</v>
      </c>
      <c r="D417" s="67">
        <v>24.75</v>
      </c>
      <c r="E417" s="67">
        <v>0.9</v>
      </c>
      <c r="F417" s="68">
        <f t="shared" si="56"/>
        <v>4.5414141414141413</v>
      </c>
      <c r="G417" s="69">
        <f t="shared" si="57"/>
        <v>27.5</v>
      </c>
      <c r="H417" s="67">
        <v>112400</v>
      </c>
    </row>
    <row r="418" spans="2:8" x14ac:dyDescent="0.25">
      <c r="B418" s="65" t="s">
        <v>17</v>
      </c>
      <c r="C418" s="66">
        <v>6</v>
      </c>
      <c r="D418" s="67">
        <v>7</v>
      </c>
      <c r="E418" s="67">
        <v>10</v>
      </c>
      <c r="F418" s="68">
        <f t="shared" si="56"/>
        <v>6.2857142857142856</v>
      </c>
      <c r="G418" s="69">
        <f t="shared" si="57"/>
        <v>0.7</v>
      </c>
      <c r="H418" s="67">
        <v>44000</v>
      </c>
    </row>
    <row r="419" spans="2:8" x14ac:dyDescent="0.25">
      <c r="B419" s="65" t="s">
        <v>35</v>
      </c>
      <c r="C419" s="66">
        <v>5</v>
      </c>
      <c r="D419" s="67">
        <v>48.6</v>
      </c>
      <c r="E419" s="67">
        <v>12</v>
      </c>
      <c r="F419" s="68">
        <f t="shared" si="56"/>
        <v>5.7643004115226342</v>
      </c>
      <c r="G419" s="69">
        <f t="shared" si="57"/>
        <v>4.05</v>
      </c>
      <c r="H419" s="67">
        <v>280145</v>
      </c>
    </row>
    <row r="420" spans="2:8" x14ac:dyDescent="0.25">
      <c r="B420" s="65" t="s">
        <v>43</v>
      </c>
      <c r="C420" s="66">
        <v>1</v>
      </c>
      <c r="D420" s="67">
        <v>10.65</v>
      </c>
      <c r="E420" s="67">
        <v>1.3</v>
      </c>
      <c r="F420" s="68">
        <f t="shared" si="56"/>
        <v>5.9032863849765258</v>
      </c>
      <c r="G420" s="69">
        <f t="shared" si="57"/>
        <v>8.1923076923076916</v>
      </c>
      <c r="H420" s="67">
        <v>62870</v>
      </c>
    </row>
    <row r="421" spans="2:8" x14ac:dyDescent="0.25">
      <c r="B421" s="65" t="s">
        <v>19</v>
      </c>
      <c r="C421" s="66">
        <v>1</v>
      </c>
      <c r="D421" s="67">
        <v>102</v>
      </c>
      <c r="E421" s="67">
        <v>16</v>
      </c>
      <c r="F421" s="68">
        <f t="shared" si="56"/>
        <v>2.0509803921568626</v>
      </c>
      <c r="G421" s="69">
        <f t="shared" si="57"/>
        <v>6.375</v>
      </c>
      <c r="H421" s="67">
        <v>209200</v>
      </c>
    </row>
    <row r="422" spans="2:8" x14ac:dyDescent="0.25">
      <c r="B422" s="65" t="s">
        <v>23</v>
      </c>
      <c r="C422" s="66">
        <v>20</v>
      </c>
      <c r="D422" s="67">
        <v>90</v>
      </c>
      <c r="E422" s="67">
        <v>34.6</v>
      </c>
      <c r="F422" s="68">
        <f t="shared" si="56"/>
        <v>1.72</v>
      </c>
      <c r="G422" s="69">
        <f t="shared" si="57"/>
        <v>2.6011560693641615</v>
      </c>
      <c r="H422" s="67">
        <v>154800</v>
      </c>
    </row>
    <row r="423" spans="2:8" x14ac:dyDescent="0.25">
      <c r="B423" s="65" t="s">
        <v>36</v>
      </c>
      <c r="C423" s="66">
        <v>13</v>
      </c>
      <c r="D423" s="67">
        <v>1205</v>
      </c>
      <c r="E423" s="67">
        <v>36.5</v>
      </c>
      <c r="F423" s="68">
        <f t="shared" si="56"/>
        <v>0.31244813278008299</v>
      </c>
      <c r="G423" s="69">
        <f t="shared" si="57"/>
        <v>33.013698630136986</v>
      </c>
      <c r="H423" s="67">
        <v>376500</v>
      </c>
    </row>
    <row r="424" spans="2:8" x14ac:dyDescent="0.25">
      <c r="B424" s="65" t="s">
        <v>26</v>
      </c>
      <c r="C424" s="66">
        <v>1</v>
      </c>
      <c r="D424" s="67">
        <v>20</v>
      </c>
      <c r="E424" s="67">
        <v>1</v>
      </c>
      <c r="F424" s="68">
        <f t="shared" si="56"/>
        <v>2</v>
      </c>
      <c r="G424" s="69">
        <f t="shared" si="57"/>
        <v>20</v>
      </c>
      <c r="H424" s="67">
        <v>40000</v>
      </c>
    </row>
    <row r="425" spans="2:8" x14ac:dyDescent="0.25">
      <c r="B425" s="65" t="s">
        <v>119</v>
      </c>
      <c r="C425" s="66">
        <v>4</v>
      </c>
      <c r="D425" s="67">
        <v>1726</v>
      </c>
      <c r="E425" s="67">
        <v>23.4</v>
      </c>
      <c r="F425" s="68">
        <f t="shared" si="56"/>
        <v>4.6144495944380068</v>
      </c>
      <c r="G425" s="69">
        <f t="shared" si="57"/>
        <v>73.760683760683762</v>
      </c>
      <c r="H425" s="67">
        <v>7964540</v>
      </c>
    </row>
    <row r="426" spans="2:8" x14ac:dyDescent="0.25">
      <c r="B426" s="7" t="s">
        <v>127</v>
      </c>
      <c r="C426" s="8">
        <f>SUM(C410:C425)</f>
        <v>414</v>
      </c>
      <c r="D426" s="9">
        <f>SUM(D410:D425)</f>
        <v>4790.05</v>
      </c>
      <c r="E426" s="9">
        <f>SUM(E410:E425)</f>
        <v>998.6099999999999</v>
      </c>
      <c r="F426" s="10">
        <f t="shared" si="56"/>
        <v>9.7130898424859868</v>
      </c>
      <c r="G426" s="11">
        <f t="shared" si="57"/>
        <v>4.7967174372377608</v>
      </c>
      <c r="H426" s="9">
        <f>SUM(H410:H425)</f>
        <v>46526186</v>
      </c>
    </row>
    <row r="427" spans="2:8" x14ac:dyDescent="0.25">
      <c r="B427" s="83" t="s">
        <v>128</v>
      </c>
      <c r="C427" s="12"/>
      <c r="D427" s="1"/>
      <c r="E427" s="1"/>
      <c r="G427" s="13"/>
    </row>
    <row r="428" spans="2:8" x14ac:dyDescent="0.25">
      <c r="B428" s="65" t="s">
        <v>129</v>
      </c>
      <c r="C428" s="66">
        <v>12</v>
      </c>
      <c r="D428" s="67">
        <v>88</v>
      </c>
      <c r="E428" s="67">
        <v>16</v>
      </c>
      <c r="F428" s="68">
        <f t="shared" ref="F428:F443" si="58">(H428/D428)/1000</f>
        <v>3.4681818181818178</v>
      </c>
      <c r="G428" s="69">
        <f t="shared" ref="G428:G443" si="59">D428/E428</f>
        <v>5.5</v>
      </c>
      <c r="H428" s="67">
        <v>305200</v>
      </c>
    </row>
    <row r="429" spans="2:8" x14ac:dyDescent="0.25">
      <c r="B429" s="65" t="s">
        <v>30</v>
      </c>
      <c r="C429" s="66">
        <v>33</v>
      </c>
      <c r="D429" s="67">
        <v>841</v>
      </c>
      <c r="E429" s="67">
        <v>46</v>
      </c>
      <c r="F429" s="68">
        <f t="shared" si="58"/>
        <v>1.441973840665874</v>
      </c>
      <c r="G429" s="69">
        <f t="shared" si="59"/>
        <v>18.282608695652176</v>
      </c>
      <c r="H429" s="67">
        <v>1212700</v>
      </c>
    </row>
    <row r="430" spans="2:8" x14ac:dyDescent="0.25">
      <c r="B430" s="65" t="s">
        <v>34</v>
      </c>
      <c r="C430" s="66">
        <v>100</v>
      </c>
      <c r="D430" s="67">
        <v>8700</v>
      </c>
      <c r="E430" s="67">
        <v>290</v>
      </c>
      <c r="F430" s="68">
        <f t="shared" si="58"/>
        <v>0.18</v>
      </c>
      <c r="G430" s="69">
        <f t="shared" si="59"/>
        <v>30</v>
      </c>
      <c r="H430" s="67">
        <v>1566000</v>
      </c>
    </row>
    <row r="431" spans="2:8" x14ac:dyDescent="0.25">
      <c r="B431" s="65" t="s">
        <v>16</v>
      </c>
      <c r="C431" s="66">
        <v>4</v>
      </c>
      <c r="D431" s="67">
        <v>244</v>
      </c>
      <c r="E431" s="67">
        <v>13</v>
      </c>
      <c r="F431" s="68">
        <f t="shared" si="58"/>
        <v>4.4122950819672129</v>
      </c>
      <c r="G431" s="69">
        <f t="shared" si="59"/>
        <v>18.76923076923077</v>
      </c>
      <c r="H431" s="67">
        <v>1076600</v>
      </c>
    </row>
    <row r="432" spans="2:8" x14ac:dyDescent="0.25">
      <c r="B432" s="65" t="s">
        <v>17</v>
      </c>
      <c r="C432" s="66">
        <v>32</v>
      </c>
      <c r="D432" s="67">
        <v>33</v>
      </c>
      <c r="E432" s="67">
        <v>29</v>
      </c>
      <c r="F432" s="68">
        <f t="shared" si="58"/>
        <v>5.4484848484848483</v>
      </c>
      <c r="G432" s="69">
        <f t="shared" si="59"/>
        <v>1.1379310344827587</v>
      </c>
      <c r="H432" s="67">
        <v>179800</v>
      </c>
    </row>
    <row r="433" spans="2:8" x14ac:dyDescent="0.25">
      <c r="B433" s="65" t="s">
        <v>45</v>
      </c>
      <c r="C433" s="66">
        <v>136</v>
      </c>
      <c r="D433" s="67">
        <v>2280</v>
      </c>
      <c r="E433" s="67">
        <v>138</v>
      </c>
      <c r="F433" s="68">
        <f t="shared" si="58"/>
        <v>3.3460087719298244</v>
      </c>
      <c r="G433" s="69">
        <f t="shared" si="59"/>
        <v>16.521739130434781</v>
      </c>
      <c r="H433" s="67">
        <v>7628900</v>
      </c>
    </row>
    <row r="434" spans="2:8" x14ac:dyDescent="0.25">
      <c r="B434" s="65" t="s">
        <v>20</v>
      </c>
      <c r="C434" s="66">
        <v>2</v>
      </c>
      <c r="D434" s="67">
        <v>14.6</v>
      </c>
      <c r="E434" s="67">
        <v>1</v>
      </c>
      <c r="F434" s="68">
        <f t="shared" si="58"/>
        <v>4.7267123287671238</v>
      </c>
      <c r="G434" s="69">
        <f t="shared" si="59"/>
        <v>14.6</v>
      </c>
      <c r="H434" s="67">
        <v>69010</v>
      </c>
    </row>
    <row r="435" spans="2:8" x14ac:dyDescent="0.25">
      <c r="B435" s="65" t="s">
        <v>130</v>
      </c>
      <c r="C435" s="66">
        <v>55</v>
      </c>
      <c r="D435" s="67">
        <v>1860</v>
      </c>
      <c r="E435" s="67">
        <v>77</v>
      </c>
      <c r="F435" s="68">
        <f t="shared" si="58"/>
        <v>1.5064516129032259</v>
      </c>
      <c r="G435" s="69">
        <f t="shared" si="59"/>
        <v>24.155844155844157</v>
      </c>
      <c r="H435" s="67">
        <v>2802000</v>
      </c>
    </row>
    <row r="436" spans="2:8" x14ac:dyDescent="0.25">
      <c r="B436" s="65" t="s">
        <v>106</v>
      </c>
      <c r="C436" s="66">
        <v>1</v>
      </c>
      <c r="D436" s="67">
        <v>30</v>
      </c>
      <c r="E436" s="67">
        <v>2.5</v>
      </c>
      <c r="F436" s="68">
        <f t="shared" si="58"/>
        <v>4.5999999999999996</v>
      </c>
      <c r="G436" s="69">
        <f t="shared" si="59"/>
        <v>12</v>
      </c>
      <c r="H436" s="67">
        <v>138000</v>
      </c>
    </row>
    <row r="437" spans="2:8" x14ac:dyDescent="0.25">
      <c r="B437" s="65" t="s">
        <v>21</v>
      </c>
      <c r="C437" s="66">
        <v>5</v>
      </c>
      <c r="D437" s="67">
        <v>46.5</v>
      </c>
      <c r="E437" s="67">
        <v>3</v>
      </c>
      <c r="F437" s="68">
        <f t="shared" si="58"/>
        <v>5.5741935483870968</v>
      </c>
      <c r="G437" s="69">
        <f t="shared" si="59"/>
        <v>15.5</v>
      </c>
      <c r="H437" s="67">
        <v>259200</v>
      </c>
    </row>
    <row r="438" spans="2:8" x14ac:dyDescent="0.25">
      <c r="B438" s="65" t="s">
        <v>36</v>
      </c>
      <c r="C438" s="66">
        <v>126</v>
      </c>
      <c r="D438" s="67">
        <v>8420</v>
      </c>
      <c r="E438" s="67">
        <v>256</v>
      </c>
      <c r="F438" s="68">
        <f t="shared" si="58"/>
        <v>1</v>
      </c>
      <c r="G438" s="69">
        <f t="shared" si="59"/>
        <v>32.890625</v>
      </c>
      <c r="H438" s="67">
        <v>8420000</v>
      </c>
    </row>
    <row r="439" spans="2:8" x14ac:dyDescent="0.25">
      <c r="B439" s="65" t="s">
        <v>50</v>
      </c>
      <c r="C439" s="66">
        <v>46</v>
      </c>
      <c r="D439" s="67">
        <v>1762</v>
      </c>
      <c r="E439" s="67">
        <v>46</v>
      </c>
      <c r="F439" s="68">
        <f t="shared" si="58"/>
        <v>1.2688422247446083</v>
      </c>
      <c r="G439" s="69">
        <f t="shared" si="59"/>
        <v>38.304347826086953</v>
      </c>
      <c r="H439" s="67">
        <v>2235700</v>
      </c>
    </row>
    <row r="440" spans="2:8" x14ac:dyDescent="0.25">
      <c r="B440" s="65" t="s">
        <v>52</v>
      </c>
      <c r="C440" s="66">
        <v>102</v>
      </c>
      <c r="D440" s="67">
        <v>2885</v>
      </c>
      <c r="E440" s="67">
        <v>109</v>
      </c>
      <c r="F440" s="68">
        <f t="shared" si="58"/>
        <v>2.1495667244367418</v>
      </c>
      <c r="G440" s="69">
        <f t="shared" si="59"/>
        <v>26.467889908256879</v>
      </c>
      <c r="H440" s="67">
        <v>6201500</v>
      </c>
    </row>
    <row r="441" spans="2:8" x14ac:dyDescent="0.25">
      <c r="B441" s="65" t="s">
        <v>24</v>
      </c>
      <c r="C441" s="66">
        <v>60</v>
      </c>
      <c r="D441" s="67">
        <v>1345</v>
      </c>
      <c r="E441" s="67">
        <v>60</v>
      </c>
      <c r="F441" s="68">
        <f t="shared" si="58"/>
        <v>4.0646840148698882</v>
      </c>
      <c r="G441" s="69">
        <f t="shared" si="59"/>
        <v>22.416666666666668</v>
      </c>
      <c r="H441" s="67">
        <v>5467000</v>
      </c>
    </row>
    <row r="442" spans="2:8" x14ac:dyDescent="0.25">
      <c r="B442" s="65" t="s">
        <v>119</v>
      </c>
      <c r="C442" s="66">
        <v>178</v>
      </c>
      <c r="D442" s="67">
        <v>10970</v>
      </c>
      <c r="E442" s="67">
        <v>172</v>
      </c>
      <c r="F442" s="68">
        <f t="shared" si="58"/>
        <v>4.3518687329079304</v>
      </c>
      <c r="G442" s="69">
        <f t="shared" si="59"/>
        <v>63.779069767441861</v>
      </c>
      <c r="H442" s="67">
        <v>47740000</v>
      </c>
    </row>
    <row r="443" spans="2:8" x14ac:dyDescent="0.25">
      <c r="B443" s="7" t="s">
        <v>131</v>
      </c>
      <c r="C443" s="8">
        <f>SUM(C428:C442)</f>
        <v>892</v>
      </c>
      <c r="D443" s="9">
        <f>SUM(D428:D442)</f>
        <v>39519.1</v>
      </c>
      <c r="E443" s="9">
        <f>SUM(E428:E442)</f>
        <v>1258.5</v>
      </c>
      <c r="F443" s="10">
        <f t="shared" si="58"/>
        <v>2.1584907044947887</v>
      </c>
      <c r="G443" s="11">
        <f t="shared" si="59"/>
        <v>31.401748112832735</v>
      </c>
      <c r="H443" s="9">
        <f>SUM(H428:H442)</f>
        <v>85301610</v>
      </c>
    </row>
    <row r="444" spans="2:8" x14ac:dyDescent="0.25">
      <c r="B444" s="83" t="s">
        <v>132</v>
      </c>
      <c r="C444" s="12"/>
      <c r="D444" s="1"/>
      <c r="E444" s="1"/>
      <c r="G444" s="13"/>
    </row>
    <row r="445" spans="2:8" x14ac:dyDescent="0.25">
      <c r="B445" s="65" t="s">
        <v>13</v>
      </c>
      <c r="C445" s="66">
        <v>34</v>
      </c>
      <c r="D445" s="67">
        <v>329.5</v>
      </c>
      <c r="E445" s="67">
        <v>40</v>
      </c>
      <c r="F445" s="68">
        <f t="shared" ref="F445:F459" si="60">(H445/D445)/1000</f>
        <v>1.8189529590288316</v>
      </c>
      <c r="G445" s="69">
        <f t="shared" ref="G445:G459" si="61">D445/E445</f>
        <v>8.2375000000000007</v>
      </c>
      <c r="H445" s="67">
        <v>599345</v>
      </c>
    </row>
    <row r="446" spans="2:8" x14ac:dyDescent="0.25">
      <c r="B446" s="65" t="s">
        <v>29</v>
      </c>
      <c r="C446" s="66">
        <v>6</v>
      </c>
      <c r="D446" s="67">
        <v>2.75</v>
      </c>
      <c r="E446" s="67">
        <v>1.1499999999999999</v>
      </c>
      <c r="F446" s="68">
        <f t="shared" si="60"/>
        <v>2.520909090909091</v>
      </c>
      <c r="G446" s="69">
        <f t="shared" si="61"/>
        <v>2.3913043478260874</v>
      </c>
      <c r="H446" s="67">
        <v>6932.5</v>
      </c>
    </row>
    <row r="447" spans="2:8" x14ac:dyDescent="0.25">
      <c r="B447" s="65" t="s">
        <v>129</v>
      </c>
      <c r="C447" s="66">
        <v>13</v>
      </c>
      <c r="D447" s="67">
        <v>55.78</v>
      </c>
      <c r="E447" s="67">
        <v>13</v>
      </c>
      <c r="F447" s="68">
        <f t="shared" si="60"/>
        <v>11.956966654714952</v>
      </c>
      <c r="G447" s="69">
        <f t="shared" si="61"/>
        <v>4.2907692307692304</v>
      </c>
      <c r="H447" s="67">
        <v>666959.6</v>
      </c>
    </row>
    <row r="448" spans="2:8" x14ac:dyDescent="0.25">
      <c r="B448" s="65" t="s">
        <v>30</v>
      </c>
      <c r="C448" s="66">
        <v>8</v>
      </c>
      <c r="D448" s="67">
        <v>65.55</v>
      </c>
      <c r="E448" s="67">
        <v>13</v>
      </c>
      <c r="F448" s="68">
        <f t="shared" si="60"/>
        <v>2.283493516399695</v>
      </c>
      <c r="G448" s="69">
        <f t="shared" si="61"/>
        <v>5.0423076923076922</v>
      </c>
      <c r="H448" s="67">
        <v>149683</v>
      </c>
    </row>
    <row r="449" spans="2:8" x14ac:dyDescent="0.25">
      <c r="B449" s="65" t="s">
        <v>15</v>
      </c>
      <c r="C449" s="66">
        <v>339</v>
      </c>
      <c r="D449" s="67">
        <v>15022</v>
      </c>
      <c r="E449" s="67">
        <v>365</v>
      </c>
      <c r="F449" s="68">
        <f t="shared" si="60"/>
        <v>0.14112102250033284</v>
      </c>
      <c r="G449" s="69">
        <f t="shared" si="61"/>
        <v>41.156164383561645</v>
      </c>
      <c r="H449" s="67">
        <v>2119920</v>
      </c>
    </row>
    <row r="450" spans="2:8" x14ac:dyDescent="0.25">
      <c r="B450" s="65" t="s">
        <v>16</v>
      </c>
      <c r="C450" s="66">
        <v>8</v>
      </c>
      <c r="D450" s="67">
        <v>163.5</v>
      </c>
      <c r="E450" s="67">
        <v>12</v>
      </c>
      <c r="F450" s="68">
        <f t="shared" si="60"/>
        <v>1.36</v>
      </c>
      <c r="G450" s="69">
        <f t="shared" si="61"/>
        <v>13.625</v>
      </c>
      <c r="H450" s="67">
        <v>222360</v>
      </c>
    </row>
    <row r="451" spans="2:8" x14ac:dyDescent="0.25">
      <c r="B451" s="65" t="s">
        <v>17</v>
      </c>
      <c r="C451" s="66">
        <v>33</v>
      </c>
      <c r="D451" s="67">
        <v>33.9</v>
      </c>
      <c r="E451" s="67">
        <v>30</v>
      </c>
      <c r="F451" s="68">
        <f t="shared" si="60"/>
        <v>6.4025958702064898</v>
      </c>
      <c r="G451" s="69">
        <f t="shared" si="61"/>
        <v>1.1299999999999999</v>
      </c>
      <c r="H451" s="67">
        <v>217048</v>
      </c>
    </row>
    <row r="452" spans="2:8" x14ac:dyDescent="0.25">
      <c r="B452" s="65" t="s">
        <v>35</v>
      </c>
      <c r="C452" s="66">
        <v>5</v>
      </c>
      <c r="D452" s="67">
        <v>30.4</v>
      </c>
      <c r="E452" s="67">
        <v>2.5</v>
      </c>
      <c r="F452" s="68">
        <f t="shared" si="60"/>
        <v>3.1561513157894736</v>
      </c>
      <c r="G452" s="69">
        <f t="shared" si="61"/>
        <v>12.16</v>
      </c>
      <c r="H452" s="67">
        <v>95947</v>
      </c>
    </row>
    <row r="453" spans="2:8" x14ac:dyDescent="0.25">
      <c r="B453" s="65" t="s">
        <v>44</v>
      </c>
      <c r="C453" s="66">
        <v>3</v>
      </c>
      <c r="D453" s="67">
        <v>5.6</v>
      </c>
      <c r="E453" s="67">
        <v>0.95</v>
      </c>
      <c r="F453" s="68">
        <f t="shared" si="60"/>
        <v>2.6532142857142857</v>
      </c>
      <c r="G453" s="69">
        <f t="shared" si="61"/>
        <v>5.8947368421052628</v>
      </c>
      <c r="H453" s="67">
        <v>14858</v>
      </c>
    </row>
    <row r="454" spans="2:8" x14ac:dyDescent="0.25">
      <c r="B454" s="65" t="s">
        <v>23</v>
      </c>
      <c r="C454" s="66">
        <v>30</v>
      </c>
      <c r="D454" s="67">
        <v>129.6</v>
      </c>
      <c r="E454" s="67">
        <v>50</v>
      </c>
      <c r="F454" s="68">
        <f t="shared" si="60"/>
        <v>1.4958487654320989</v>
      </c>
      <c r="G454" s="69">
        <f t="shared" si="61"/>
        <v>2.5920000000000001</v>
      </c>
      <c r="H454" s="67">
        <v>193862</v>
      </c>
    </row>
    <row r="455" spans="2:8" x14ac:dyDescent="0.25">
      <c r="B455" s="65" t="s">
        <v>36</v>
      </c>
      <c r="C455" s="66">
        <v>7</v>
      </c>
      <c r="D455" s="67">
        <v>2649.2</v>
      </c>
      <c r="E455" s="67">
        <v>80</v>
      </c>
      <c r="F455" s="68">
        <f t="shared" si="60"/>
        <v>0.24742563792843122</v>
      </c>
      <c r="G455" s="69">
        <f t="shared" si="61"/>
        <v>33.114999999999995</v>
      </c>
      <c r="H455" s="67">
        <v>655480</v>
      </c>
    </row>
    <row r="456" spans="2:8" x14ac:dyDescent="0.25">
      <c r="B456" s="65" t="s">
        <v>52</v>
      </c>
      <c r="C456" s="66">
        <v>38</v>
      </c>
      <c r="D456" s="67">
        <v>694</v>
      </c>
      <c r="E456" s="67">
        <v>30</v>
      </c>
      <c r="F456" s="68">
        <f t="shared" si="60"/>
        <v>5.7682420749279535</v>
      </c>
      <c r="G456" s="69">
        <f t="shared" si="61"/>
        <v>23.133333333333333</v>
      </c>
      <c r="H456" s="67">
        <v>4003160</v>
      </c>
    </row>
    <row r="457" spans="2:8" x14ac:dyDescent="0.25">
      <c r="B457" s="65" t="s">
        <v>24</v>
      </c>
      <c r="C457" s="66">
        <v>4</v>
      </c>
      <c r="D457" s="67">
        <v>7.2</v>
      </c>
      <c r="E457" s="67">
        <v>2.5</v>
      </c>
      <c r="F457" s="68">
        <f t="shared" si="60"/>
        <v>6.6616666666666662</v>
      </c>
      <c r="G457" s="69">
        <f t="shared" si="61"/>
        <v>2.88</v>
      </c>
      <c r="H457" s="67">
        <v>47964</v>
      </c>
    </row>
    <row r="458" spans="2:8" x14ac:dyDescent="0.25">
      <c r="B458" s="65" t="s">
        <v>119</v>
      </c>
      <c r="C458" s="66">
        <v>35</v>
      </c>
      <c r="D458" s="67">
        <v>2351</v>
      </c>
      <c r="E458" s="67">
        <v>47</v>
      </c>
      <c r="F458" s="68">
        <f t="shared" si="60"/>
        <v>2.3800638026371757</v>
      </c>
      <c r="G458" s="69">
        <f t="shared" si="61"/>
        <v>50.021276595744681</v>
      </c>
      <c r="H458" s="67">
        <v>5595530</v>
      </c>
    </row>
    <row r="459" spans="2:8" x14ac:dyDescent="0.25">
      <c r="B459" s="7" t="s">
        <v>133</v>
      </c>
      <c r="C459" s="8">
        <f>SUM(C445:C458)</f>
        <v>563</v>
      </c>
      <c r="D459" s="9">
        <f>SUM(D445:D458)</f>
        <v>21539.98</v>
      </c>
      <c r="E459" s="9">
        <f>SUM(E445:E458)</f>
        <v>687.09999999999991</v>
      </c>
      <c r="F459" s="10">
        <f t="shared" si="60"/>
        <v>0.67730095849671168</v>
      </c>
      <c r="G459" s="11">
        <f t="shared" si="61"/>
        <v>31.349119487701937</v>
      </c>
      <c r="H459" s="9">
        <f>SUM(H445:H458)</f>
        <v>14589049.1</v>
      </c>
    </row>
    <row r="460" spans="2:8" x14ac:dyDescent="0.25">
      <c r="B460" s="83" t="s">
        <v>134</v>
      </c>
      <c r="C460" s="12"/>
      <c r="D460" s="1"/>
      <c r="E460" s="1"/>
      <c r="G460" s="13"/>
    </row>
    <row r="461" spans="2:8" x14ac:dyDescent="0.25">
      <c r="B461" s="65" t="s">
        <v>79</v>
      </c>
      <c r="C461" s="66">
        <v>7</v>
      </c>
      <c r="D461" s="67">
        <v>28</v>
      </c>
      <c r="E461" s="67">
        <v>2</v>
      </c>
      <c r="F461" s="68">
        <f t="shared" ref="F461:F484" si="62">(H461/D461)/1000</f>
        <v>3.6535714285714285</v>
      </c>
      <c r="G461" s="69">
        <f t="shared" ref="G461:G484" si="63">D461/E461</f>
        <v>14</v>
      </c>
      <c r="H461" s="67">
        <v>102300</v>
      </c>
    </row>
    <row r="462" spans="2:8" x14ac:dyDescent="0.25">
      <c r="B462" s="65" t="s">
        <v>11</v>
      </c>
      <c r="C462" s="66">
        <v>33</v>
      </c>
      <c r="D462" s="67">
        <v>219</v>
      </c>
      <c r="E462" s="67">
        <v>15.2</v>
      </c>
      <c r="F462" s="68">
        <f t="shared" si="62"/>
        <v>2.0184931506849315</v>
      </c>
      <c r="G462" s="69">
        <f t="shared" si="63"/>
        <v>14.407894736842106</v>
      </c>
      <c r="H462" s="67">
        <v>442050</v>
      </c>
    </row>
    <row r="463" spans="2:8" x14ac:dyDescent="0.25">
      <c r="B463" s="65" t="s">
        <v>40</v>
      </c>
      <c r="C463" s="66">
        <v>25</v>
      </c>
      <c r="D463" s="67">
        <v>127.27</v>
      </c>
      <c r="E463" s="67">
        <v>10</v>
      </c>
      <c r="F463" s="68">
        <f t="shared" si="62"/>
        <v>2.2452738272962991</v>
      </c>
      <c r="G463" s="69">
        <f t="shared" si="63"/>
        <v>12.727</v>
      </c>
      <c r="H463" s="67">
        <v>285756</v>
      </c>
    </row>
    <row r="464" spans="2:8" x14ac:dyDescent="0.25">
      <c r="B464" s="65" t="s">
        <v>13</v>
      </c>
      <c r="C464" s="66">
        <v>46</v>
      </c>
      <c r="D464" s="67">
        <v>189</v>
      </c>
      <c r="E464" s="67">
        <v>18.899999999999999</v>
      </c>
      <c r="F464" s="68">
        <f t="shared" si="62"/>
        <v>1.5246560846560846</v>
      </c>
      <c r="G464" s="69">
        <f t="shared" si="63"/>
        <v>10</v>
      </c>
      <c r="H464" s="67">
        <v>288160</v>
      </c>
    </row>
    <row r="465" spans="2:8" x14ac:dyDescent="0.25">
      <c r="B465" s="65" t="s">
        <v>56</v>
      </c>
      <c r="C465" s="66">
        <v>6</v>
      </c>
      <c r="D465" s="67">
        <v>41.6</v>
      </c>
      <c r="E465" s="67">
        <v>4.3499999999999996</v>
      </c>
      <c r="F465" s="68">
        <f t="shared" si="62"/>
        <v>4.664423076923077</v>
      </c>
      <c r="G465" s="69">
        <f t="shared" si="63"/>
        <v>9.5632183908045985</v>
      </c>
      <c r="H465" s="67">
        <v>194040</v>
      </c>
    </row>
    <row r="466" spans="2:8" x14ac:dyDescent="0.25">
      <c r="B466" s="65" t="s">
        <v>30</v>
      </c>
      <c r="C466" s="66">
        <v>10</v>
      </c>
      <c r="D466" s="67">
        <v>74</v>
      </c>
      <c r="E466" s="67">
        <v>7.5</v>
      </c>
      <c r="F466" s="68">
        <f t="shared" si="62"/>
        <v>2.9989864864864866</v>
      </c>
      <c r="G466" s="69">
        <f t="shared" si="63"/>
        <v>9.8666666666666671</v>
      </c>
      <c r="H466" s="67">
        <v>221925</v>
      </c>
    </row>
    <row r="467" spans="2:8" x14ac:dyDescent="0.25">
      <c r="B467" s="65" t="s">
        <v>42</v>
      </c>
      <c r="C467" s="66">
        <v>48</v>
      </c>
      <c r="D467" s="67">
        <v>857</v>
      </c>
      <c r="E467" s="67">
        <v>40.799999999999997</v>
      </c>
      <c r="F467" s="68">
        <f t="shared" si="62"/>
        <v>2.5057876312718785</v>
      </c>
      <c r="G467" s="69">
        <f t="shared" si="63"/>
        <v>21.004901960784316</v>
      </c>
      <c r="H467" s="67">
        <v>2147460</v>
      </c>
    </row>
    <row r="468" spans="2:8" x14ac:dyDescent="0.25">
      <c r="B468" s="65" t="s">
        <v>34</v>
      </c>
      <c r="C468" s="66">
        <v>165</v>
      </c>
      <c r="D468" s="67">
        <v>3770</v>
      </c>
      <c r="E468" s="67">
        <v>100.5</v>
      </c>
      <c r="F468" s="68">
        <f t="shared" si="62"/>
        <v>0.30248010610079573</v>
      </c>
      <c r="G468" s="69">
        <f t="shared" si="63"/>
        <v>37.512437810945272</v>
      </c>
      <c r="H468" s="67">
        <v>1140350</v>
      </c>
    </row>
    <row r="469" spans="2:8" x14ac:dyDescent="0.25">
      <c r="B469" s="65" t="s">
        <v>16</v>
      </c>
      <c r="C469" s="66">
        <v>5</v>
      </c>
      <c r="D469" s="67">
        <v>71</v>
      </c>
      <c r="E469" s="67">
        <v>4.3</v>
      </c>
      <c r="F469" s="68">
        <f t="shared" si="62"/>
        <v>2.8450704225352115</v>
      </c>
      <c r="G469" s="69">
        <f t="shared" si="63"/>
        <v>16.511627906976745</v>
      </c>
      <c r="H469" s="67">
        <v>202000</v>
      </c>
    </row>
    <row r="470" spans="2:8" x14ac:dyDescent="0.25">
      <c r="B470" s="65" t="s">
        <v>35</v>
      </c>
      <c r="C470" s="66">
        <v>7</v>
      </c>
      <c r="D470" s="67">
        <v>161</v>
      </c>
      <c r="E470" s="67">
        <v>7.6</v>
      </c>
      <c r="F470" s="68">
        <f t="shared" si="62"/>
        <v>2.8009316770186339</v>
      </c>
      <c r="G470" s="69">
        <f t="shared" si="63"/>
        <v>21.184210526315791</v>
      </c>
      <c r="H470" s="67">
        <v>450950</v>
      </c>
    </row>
    <row r="471" spans="2:8" x14ac:dyDescent="0.25">
      <c r="B471" s="65" t="s">
        <v>43</v>
      </c>
      <c r="C471" s="66">
        <v>6</v>
      </c>
      <c r="D471" s="67">
        <v>48.1</v>
      </c>
      <c r="E471" s="67">
        <v>5</v>
      </c>
      <c r="F471" s="68">
        <f t="shared" si="62"/>
        <v>7.5</v>
      </c>
      <c r="G471" s="69">
        <f t="shared" si="63"/>
        <v>9.620000000000001</v>
      </c>
      <c r="H471" s="67">
        <v>360750</v>
      </c>
    </row>
    <row r="472" spans="2:8" x14ac:dyDescent="0.25">
      <c r="B472" s="65" t="s">
        <v>45</v>
      </c>
      <c r="C472" s="66">
        <v>100</v>
      </c>
      <c r="D472" s="67">
        <v>1018.5</v>
      </c>
      <c r="E472" s="67">
        <v>53.3</v>
      </c>
      <c r="F472" s="68">
        <f t="shared" si="62"/>
        <v>3.588610702012764</v>
      </c>
      <c r="G472" s="69">
        <f t="shared" si="63"/>
        <v>19.108818011257036</v>
      </c>
      <c r="H472" s="67">
        <v>3655000</v>
      </c>
    </row>
    <row r="473" spans="2:8" x14ac:dyDescent="0.25">
      <c r="B473" s="65" t="s">
        <v>19</v>
      </c>
      <c r="C473" s="66">
        <v>2</v>
      </c>
      <c r="D473" s="67">
        <v>16.5</v>
      </c>
      <c r="E473" s="67">
        <v>1.8</v>
      </c>
      <c r="F473" s="68">
        <f t="shared" si="62"/>
        <v>2.4545454545454546</v>
      </c>
      <c r="G473" s="69">
        <f t="shared" si="63"/>
        <v>9.1666666666666661</v>
      </c>
      <c r="H473" s="67">
        <v>40500</v>
      </c>
    </row>
    <row r="474" spans="2:8" x14ac:dyDescent="0.25">
      <c r="B474" s="65" t="s">
        <v>20</v>
      </c>
      <c r="C474" s="66">
        <v>4</v>
      </c>
      <c r="D474" s="67">
        <v>54</v>
      </c>
      <c r="E474" s="67">
        <v>5.3</v>
      </c>
      <c r="F474" s="68">
        <f t="shared" si="62"/>
        <v>2.3296296296296295</v>
      </c>
      <c r="G474" s="69">
        <f t="shared" si="63"/>
        <v>10.188679245283019</v>
      </c>
      <c r="H474" s="67">
        <v>125800</v>
      </c>
    </row>
    <row r="475" spans="2:8" x14ac:dyDescent="0.25">
      <c r="B475" s="65" t="s">
        <v>106</v>
      </c>
      <c r="C475" s="66">
        <v>67</v>
      </c>
      <c r="D475" s="67">
        <v>681</v>
      </c>
      <c r="E475" s="67">
        <v>44.5</v>
      </c>
      <c r="F475" s="68">
        <f t="shared" si="62"/>
        <v>2.4828193832599119</v>
      </c>
      <c r="G475" s="69">
        <f t="shared" si="63"/>
        <v>15.303370786516854</v>
      </c>
      <c r="H475" s="67">
        <v>1690800</v>
      </c>
    </row>
    <row r="476" spans="2:8" x14ac:dyDescent="0.25">
      <c r="B476" s="65" t="s">
        <v>21</v>
      </c>
      <c r="C476" s="66">
        <v>8</v>
      </c>
      <c r="D476" s="67">
        <v>86</v>
      </c>
      <c r="E476" s="67">
        <v>4.2</v>
      </c>
      <c r="F476" s="68">
        <f t="shared" si="62"/>
        <v>5.8418604651162784</v>
      </c>
      <c r="G476" s="69">
        <f t="shared" si="63"/>
        <v>20.476190476190474</v>
      </c>
      <c r="H476" s="67">
        <v>502400</v>
      </c>
    </row>
    <row r="477" spans="2:8" x14ac:dyDescent="0.25">
      <c r="B477" s="65" t="s">
        <v>48</v>
      </c>
      <c r="C477" s="66">
        <v>32</v>
      </c>
      <c r="D477" s="67">
        <v>225</v>
      </c>
      <c r="E477" s="67">
        <v>22.2</v>
      </c>
      <c r="F477" s="68">
        <f t="shared" si="62"/>
        <v>2.0108444444444444</v>
      </c>
      <c r="G477" s="69">
        <f t="shared" si="63"/>
        <v>10.135135135135135</v>
      </c>
      <c r="H477" s="67">
        <v>452440</v>
      </c>
    </row>
    <row r="478" spans="2:8" x14ac:dyDescent="0.25">
      <c r="B478" s="65" t="s">
        <v>50</v>
      </c>
      <c r="C478" s="66">
        <v>44</v>
      </c>
      <c r="D478" s="67">
        <v>838</v>
      </c>
      <c r="E478" s="67">
        <v>21.9</v>
      </c>
      <c r="F478" s="68">
        <f t="shared" si="62"/>
        <v>2.5069928400954655</v>
      </c>
      <c r="G478" s="69">
        <f t="shared" si="63"/>
        <v>38.264840182648406</v>
      </c>
      <c r="H478" s="67">
        <v>2100860</v>
      </c>
    </row>
    <row r="479" spans="2:8" x14ac:dyDescent="0.25">
      <c r="B479" s="65" t="s">
        <v>52</v>
      </c>
      <c r="C479" s="66">
        <v>34</v>
      </c>
      <c r="D479" s="67">
        <v>508</v>
      </c>
      <c r="E479" s="67">
        <v>18.399999999999999</v>
      </c>
      <c r="F479" s="68">
        <f t="shared" si="62"/>
        <v>3.4461614173228345</v>
      </c>
      <c r="G479" s="69">
        <f t="shared" si="63"/>
        <v>27.608695652173914</v>
      </c>
      <c r="H479" s="67">
        <v>1750650</v>
      </c>
    </row>
    <row r="480" spans="2:8" x14ac:dyDescent="0.25">
      <c r="B480" s="65" t="s">
        <v>66</v>
      </c>
      <c r="C480" s="66">
        <v>1</v>
      </c>
      <c r="D480" s="67">
        <v>1.1200000000000001</v>
      </c>
      <c r="E480" s="67">
        <v>0.4</v>
      </c>
      <c r="F480" s="68">
        <f t="shared" si="62"/>
        <v>7.9999999999999991</v>
      </c>
      <c r="G480" s="69">
        <f t="shared" si="63"/>
        <v>2.8000000000000003</v>
      </c>
      <c r="H480" s="67">
        <v>8960</v>
      </c>
    </row>
    <row r="481" spans="2:8" x14ac:dyDescent="0.25">
      <c r="B481" s="65" t="s">
        <v>24</v>
      </c>
      <c r="C481" s="66">
        <v>140</v>
      </c>
      <c r="D481" s="67">
        <v>1275</v>
      </c>
      <c r="E481" s="67">
        <v>110</v>
      </c>
      <c r="F481" s="68">
        <f t="shared" si="62"/>
        <v>4.0748627450980397</v>
      </c>
      <c r="G481" s="69">
        <f t="shared" si="63"/>
        <v>11.590909090909092</v>
      </c>
      <c r="H481" s="67">
        <v>5195450</v>
      </c>
    </row>
    <row r="482" spans="2:8" x14ac:dyDescent="0.25">
      <c r="B482" s="65" t="s">
        <v>119</v>
      </c>
      <c r="C482" s="66">
        <v>10</v>
      </c>
      <c r="D482" s="67">
        <v>340</v>
      </c>
      <c r="E482" s="67">
        <v>7.2</v>
      </c>
      <c r="F482" s="68">
        <f t="shared" si="62"/>
        <v>5.1066176470588234</v>
      </c>
      <c r="G482" s="69">
        <f t="shared" si="63"/>
        <v>47.222222222222221</v>
      </c>
      <c r="H482" s="67">
        <v>1736250</v>
      </c>
    </row>
    <row r="483" spans="2:8" x14ac:dyDescent="0.25">
      <c r="B483" s="65" t="s">
        <v>53</v>
      </c>
      <c r="C483" s="66">
        <v>4</v>
      </c>
      <c r="D483" s="67">
        <v>13</v>
      </c>
      <c r="E483" s="67">
        <v>1</v>
      </c>
      <c r="F483" s="68">
        <f t="shared" si="62"/>
        <v>6.5846153846153843</v>
      </c>
      <c r="G483" s="69">
        <f t="shared" si="63"/>
        <v>13</v>
      </c>
      <c r="H483" s="67">
        <v>85600</v>
      </c>
    </row>
    <row r="484" spans="2:8" x14ac:dyDescent="0.25">
      <c r="B484" s="7" t="s">
        <v>135</v>
      </c>
      <c r="C484" s="8">
        <f>SUM(C461:C483)</f>
        <v>804</v>
      </c>
      <c r="D484" s="9">
        <f>SUM(D461:D483)</f>
        <v>10642.090000000002</v>
      </c>
      <c r="E484" s="9">
        <f>SUM(E461:E483)</f>
        <v>506.34999999999991</v>
      </c>
      <c r="F484" s="10">
        <f t="shared" si="62"/>
        <v>2.1781859578334704</v>
      </c>
      <c r="G484" s="11">
        <f t="shared" si="63"/>
        <v>21.017260787992502</v>
      </c>
      <c r="H484" s="9">
        <f>SUM(H461:H483)</f>
        <v>23180451</v>
      </c>
    </row>
    <row r="485" spans="2:8" x14ac:dyDescent="0.25">
      <c r="B485" s="83" t="s">
        <v>136</v>
      </c>
      <c r="C485" s="12"/>
      <c r="D485" s="1"/>
      <c r="E485" s="1"/>
      <c r="G485" s="13"/>
    </row>
    <row r="486" spans="2:8" x14ac:dyDescent="0.25">
      <c r="B486" s="65" t="s">
        <v>11</v>
      </c>
      <c r="C486" s="66">
        <v>10</v>
      </c>
      <c r="D486" s="67">
        <v>224.5</v>
      </c>
      <c r="E486" s="67">
        <v>19.5</v>
      </c>
      <c r="F486" s="68">
        <f t="shared" ref="F486:F500" si="64">(H486/D486)/1000</f>
        <v>2.2984409799554566</v>
      </c>
      <c r="G486" s="69">
        <f t="shared" ref="G486:G500" si="65">D486/E486</f>
        <v>11.512820512820513</v>
      </c>
      <c r="H486" s="67">
        <v>516000</v>
      </c>
    </row>
    <row r="487" spans="2:8" x14ac:dyDescent="0.25">
      <c r="B487" s="65" t="s">
        <v>40</v>
      </c>
      <c r="C487" s="66">
        <v>7</v>
      </c>
      <c r="D487" s="67">
        <v>32.799999999999997</v>
      </c>
      <c r="E487" s="67">
        <v>3</v>
      </c>
      <c r="F487" s="68">
        <f t="shared" si="64"/>
        <v>2.1347560975609756</v>
      </c>
      <c r="G487" s="69">
        <f t="shared" si="65"/>
        <v>10.933333333333332</v>
      </c>
      <c r="H487" s="67">
        <v>70020</v>
      </c>
    </row>
    <row r="488" spans="2:8" x14ac:dyDescent="0.25">
      <c r="B488" s="65" t="s">
        <v>13</v>
      </c>
      <c r="C488" s="66">
        <v>30</v>
      </c>
      <c r="D488" s="67">
        <v>153.69999999999999</v>
      </c>
      <c r="E488" s="67">
        <v>16.7</v>
      </c>
      <c r="F488" s="68">
        <f t="shared" si="64"/>
        <v>2.1244957709824335</v>
      </c>
      <c r="G488" s="69">
        <f t="shared" si="65"/>
        <v>9.2035928143712571</v>
      </c>
      <c r="H488" s="67">
        <v>326535</v>
      </c>
    </row>
    <row r="489" spans="2:8" x14ac:dyDescent="0.25">
      <c r="B489" s="65" t="s">
        <v>30</v>
      </c>
      <c r="C489" s="66">
        <v>2</v>
      </c>
      <c r="D489" s="67">
        <v>112.1</v>
      </c>
      <c r="E489" s="67">
        <v>9.6999999999999993</v>
      </c>
      <c r="F489" s="68">
        <f t="shared" si="64"/>
        <v>2.6845227475468332</v>
      </c>
      <c r="G489" s="69">
        <f t="shared" si="65"/>
        <v>11.556701030927835</v>
      </c>
      <c r="H489" s="67">
        <v>300935</v>
      </c>
    </row>
    <row r="490" spans="2:8" x14ac:dyDescent="0.25">
      <c r="B490" s="65" t="s">
        <v>42</v>
      </c>
      <c r="C490" s="66">
        <v>5</v>
      </c>
      <c r="D490" s="67">
        <v>86.9</v>
      </c>
      <c r="E490" s="67">
        <v>3.5</v>
      </c>
      <c r="F490" s="68">
        <f t="shared" si="64"/>
        <v>1.7681242807825086</v>
      </c>
      <c r="G490" s="69">
        <f t="shared" si="65"/>
        <v>24.828571428571429</v>
      </c>
      <c r="H490" s="67">
        <v>153650</v>
      </c>
    </row>
    <row r="491" spans="2:8" x14ac:dyDescent="0.25">
      <c r="B491" s="65" t="s">
        <v>61</v>
      </c>
      <c r="C491" s="66">
        <v>7</v>
      </c>
      <c r="D491" s="67">
        <v>36</v>
      </c>
      <c r="E491" s="67">
        <v>15</v>
      </c>
      <c r="F491" s="68">
        <f t="shared" si="64"/>
        <v>19.633333333333333</v>
      </c>
      <c r="G491" s="69">
        <f t="shared" si="65"/>
        <v>2.4</v>
      </c>
      <c r="H491" s="67">
        <v>706800</v>
      </c>
    </row>
    <row r="492" spans="2:8" x14ac:dyDescent="0.25">
      <c r="B492" s="65" t="s">
        <v>16</v>
      </c>
      <c r="C492" s="66">
        <v>5</v>
      </c>
      <c r="D492" s="67">
        <v>116.9</v>
      </c>
      <c r="E492" s="67">
        <v>7.7</v>
      </c>
      <c r="F492" s="68">
        <f t="shared" si="64"/>
        <v>1.9970915312232675</v>
      </c>
      <c r="G492" s="69">
        <f t="shared" si="65"/>
        <v>15.181818181818182</v>
      </c>
      <c r="H492" s="67">
        <v>233460</v>
      </c>
    </row>
    <row r="493" spans="2:8" x14ac:dyDescent="0.25">
      <c r="B493" s="65" t="s">
        <v>17</v>
      </c>
      <c r="C493" s="66">
        <v>10</v>
      </c>
      <c r="D493" s="67">
        <v>8.4</v>
      </c>
      <c r="E493" s="67">
        <v>9</v>
      </c>
      <c r="F493" s="68">
        <f t="shared" si="64"/>
        <v>4.2142857142857135</v>
      </c>
      <c r="G493" s="69">
        <f t="shared" si="65"/>
        <v>0.93333333333333335</v>
      </c>
      <c r="H493" s="67">
        <v>35400</v>
      </c>
    </row>
    <row r="494" spans="2:8" x14ac:dyDescent="0.25">
      <c r="B494" s="65" t="s">
        <v>45</v>
      </c>
      <c r="C494" s="66">
        <v>25</v>
      </c>
      <c r="D494" s="67">
        <v>172.1</v>
      </c>
      <c r="E494" s="67">
        <v>11.6</v>
      </c>
      <c r="F494" s="68">
        <f t="shared" si="64"/>
        <v>3.2644392794886694</v>
      </c>
      <c r="G494" s="69">
        <f t="shared" si="65"/>
        <v>14.836206896551724</v>
      </c>
      <c r="H494" s="67">
        <v>561810</v>
      </c>
    </row>
    <row r="495" spans="2:8" x14ac:dyDescent="0.25">
      <c r="B495" s="65" t="s">
        <v>48</v>
      </c>
      <c r="C495" s="66">
        <v>27</v>
      </c>
      <c r="D495" s="67">
        <v>166.8</v>
      </c>
      <c r="E495" s="67">
        <v>17.3</v>
      </c>
      <c r="F495" s="68">
        <f t="shared" si="64"/>
        <v>1.5267386091127098</v>
      </c>
      <c r="G495" s="69">
        <f t="shared" si="65"/>
        <v>9.6416184971098264</v>
      </c>
      <c r="H495" s="67">
        <v>254660</v>
      </c>
    </row>
    <row r="496" spans="2:8" x14ac:dyDescent="0.25">
      <c r="B496" s="65" t="s">
        <v>50</v>
      </c>
      <c r="C496" s="66">
        <v>8</v>
      </c>
      <c r="D496" s="67">
        <v>149</v>
      </c>
      <c r="E496" s="67">
        <v>4.3</v>
      </c>
      <c r="F496" s="68">
        <f t="shared" si="64"/>
        <v>1.9986577181208054</v>
      </c>
      <c r="G496" s="69">
        <f t="shared" si="65"/>
        <v>34.651162790697676</v>
      </c>
      <c r="H496" s="67">
        <v>297800</v>
      </c>
    </row>
    <row r="497" spans="2:8" x14ac:dyDescent="0.25">
      <c r="B497" s="65" t="s">
        <v>52</v>
      </c>
      <c r="C497" s="66">
        <v>11</v>
      </c>
      <c r="D497" s="67">
        <v>205</v>
      </c>
      <c r="E497" s="67">
        <v>7</v>
      </c>
      <c r="F497" s="68">
        <f t="shared" si="64"/>
        <v>4.0512195121951216</v>
      </c>
      <c r="G497" s="69">
        <f t="shared" si="65"/>
        <v>29.285714285714285</v>
      </c>
      <c r="H497" s="67">
        <v>830500</v>
      </c>
    </row>
    <row r="498" spans="2:8" x14ac:dyDescent="0.25">
      <c r="B498" s="65" t="s">
        <v>24</v>
      </c>
      <c r="C498" s="66">
        <v>35</v>
      </c>
      <c r="D498" s="67">
        <v>130.5</v>
      </c>
      <c r="E498" s="67">
        <v>15.7</v>
      </c>
      <c r="F498" s="68">
        <f t="shared" si="64"/>
        <v>4.088122605363985</v>
      </c>
      <c r="G498" s="69">
        <f t="shared" si="65"/>
        <v>8.3121019108280265</v>
      </c>
      <c r="H498" s="67">
        <v>533500</v>
      </c>
    </row>
    <row r="499" spans="2:8" x14ac:dyDescent="0.25">
      <c r="B499" s="65" t="s">
        <v>119</v>
      </c>
      <c r="C499" s="66">
        <v>20</v>
      </c>
      <c r="D499" s="67">
        <v>1046</v>
      </c>
      <c r="E499" s="67">
        <v>15</v>
      </c>
      <c r="F499" s="68">
        <f t="shared" si="64"/>
        <v>3.9024856596558317</v>
      </c>
      <c r="G499" s="69">
        <f t="shared" si="65"/>
        <v>69.733333333333334</v>
      </c>
      <c r="H499" s="67">
        <v>4082000</v>
      </c>
    </row>
    <row r="500" spans="2:8" x14ac:dyDescent="0.25">
      <c r="B500" s="7" t="s">
        <v>137</v>
      </c>
      <c r="C500" s="8">
        <f>SUM(C486:C499)</f>
        <v>202</v>
      </c>
      <c r="D500" s="9">
        <f>SUM(D486:D499)</f>
        <v>2640.7</v>
      </c>
      <c r="E500" s="9">
        <f>SUM(E486:E499)</f>
        <v>155</v>
      </c>
      <c r="F500" s="10">
        <f t="shared" si="64"/>
        <v>3.3714810466921654</v>
      </c>
      <c r="G500" s="11">
        <f t="shared" si="65"/>
        <v>17.036774193548386</v>
      </c>
      <c r="H500" s="9">
        <f>SUM(H486:H499)</f>
        <v>8903070</v>
      </c>
    </row>
    <row r="501" spans="2:8" x14ac:dyDescent="0.25">
      <c r="B501" s="83" t="s">
        <v>138</v>
      </c>
      <c r="C501" s="12"/>
      <c r="D501" s="1"/>
      <c r="E501" s="1"/>
      <c r="G501" s="13"/>
    </row>
    <row r="502" spans="2:8" x14ac:dyDescent="0.25">
      <c r="B502" s="65" t="s">
        <v>13</v>
      </c>
      <c r="C502" s="66">
        <v>3</v>
      </c>
      <c r="D502" s="67">
        <v>27</v>
      </c>
      <c r="E502" s="67">
        <v>1.6</v>
      </c>
      <c r="F502" s="68">
        <f t="shared" ref="F502:F507" si="66">(H502/D502)/1000</f>
        <v>3.3261111111111115</v>
      </c>
      <c r="G502" s="69">
        <f t="shared" ref="G502:G507" si="67">D502/E502</f>
        <v>16.875</v>
      </c>
      <c r="H502" s="67">
        <v>89805</v>
      </c>
    </row>
    <row r="503" spans="2:8" x14ac:dyDescent="0.25">
      <c r="B503" s="65" t="s">
        <v>30</v>
      </c>
      <c r="C503" s="66">
        <v>1</v>
      </c>
      <c r="D503" s="67">
        <v>40.700000000000003</v>
      </c>
      <c r="E503" s="67">
        <v>2</v>
      </c>
      <c r="F503" s="68">
        <f t="shared" si="66"/>
        <v>3.6329238329238329</v>
      </c>
      <c r="G503" s="69">
        <f t="shared" si="67"/>
        <v>20.350000000000001</v>
      </c>
      <c r="H503" s="67">
        <v>147860</v>
      </c>
    </row>
    <row r="504" spans="2:8" x14ac:dyDescent="0.25">
      <c r="B504" s="65" t="s">
        <v>48</v>
      </c>
      <c r="C504" s="66">
        <v>1</v>
      </c>
      <c r="D504" s="67">
        <v>12.8</v>
      </c>
      <c r="E504" s="67">
        <v>1.1100000000000001</v>
      </c>
      <c r="F504" s="68">
        <f t="shared" si="66"/>
        <v>2.7378906249999999</v>
      </c>
      <c r="G504" s="69">
        <f t="shared" si="67"/>
        <v>11.531531531531531</v>
      </c>
      <c r="H504" s="67">
        <v>35045</v>
      </c>
    </row>
    <row r="505" spans="2:8" x14ac:dyDescent="0.25">
      <c r="B505" s="65" t="s">
        <v>66</v>
      </c>
      <c r="C505" s="66">
        <v>2</v>
      </c>
      <c r="D505" s="67">
        <v>15</v>
      </c>
      <c r="E505" s="67">
        <v>1.5</v>
      </c>
      <c r="F505" s="68">
        <f t="shared" si="66"/>
        <v>8.1844666666666654</v>
      </c>
      <c r="G505" s="69">
        <f t="shared" si="67"/>
        <v>10</v>
      </c>
      <c r="H505" s="67">
        <v>122767</v>
      </c>
    </row>
    <row r="506" spans="2:8" x14ac:dyDescent="0.25">
      <c r="B506" s="65" t="s">
        <v>24</v>
      </c>
      <c r="C506" s="66">
        <v>1</v>
      </c>
      <c r="D506" s="67">
        <v>1.8</v>
      </c>
      <c r="E506" s="67">
        <v>0.22</v>
      </c>
      <c r="F506" s="68">
        <f t="shared" si="66"/>
        <v>3.0972222222222223</v>
      </c>
      <c r="G506" s="69">
        <f t="shared" si="67"/>
        <v>8.1818181818181817</v>
      </c>
      <c r="H506" s="67">
        <v>5575</v>
      </c>
    </row>
    <row r="507" spans="2:8" x14ac:dyDescent="0.25">
      <c r="B507" s="7" t="s">
        <v>139</v>
      </c>
      <c r="C507" s="8">
        <f>SUM(C502:C506)</f>
        <v>8</v>
      </c>
      <c r="D507" s="9">
        <f>SUM(D502:D506)</f>
        <v>97.3</v>
      </c>
      <c r="E507" s="9">
        <f>SUM(E502:E506)</f>
        <v>6.43</v>
      </c>
      <c r="F507" s="10">
        <f t="shared" si="66"/>
        <v>4.1218088386433713</v>
      </c>
      <c r="G507" s="11">
        <f t="shared" si="67"/>
        <v>15.132192846034215</v>
      </c>
      <c r="H507" s="9">
        <f>SUM(H502:H506)</f>
        <v>401052</v>
      </c>
    </row>
    <row r="508" spans="2:8" x14ac:dyDescent="0.25">
      <c r="B508" s="83" t="s">
        <v>140</v>
      </c>
      <c r="C508" s="12"/>
      <c r="D508" s="1"/>
      <c r="E508" s="1"/>
      <c r="G508" s="13"/>
    </row>
    <row r="509" spans="2:8" x14ac:dyDescent="0.25">
      <c r="B509" s="65" t="s">
        <v>11</v>
      </c>
      <c r="C509" s="66">
        <v>2</v>
      </c>
      <c r="D509" s="67">
        <v>68.59</v>
      </c>
      <c r="E509" s="67">
        <v>5</v>
      </c>
      <c r="F509" s="68">
        <f t="shared" ref="F509:F517" si="68">(H509/D509)/1000</f>
        <v>2.0700685231083247</v>
      </c>
      <c r="G509" s="69">
        <f t="shared" ref="G509:G517" si="69">D509/E509</f>
        <v>13.718</v>
      </c>
      <c r="H509" s="67">
        <v>141986</v>
      </c>
    </row>
    <row r="510" spans="2:8" x14ac:dyDescent="0.25">
      <c r="B510" s="65" t="s">
        <v>30</v>
      </c>
      <c r="C510" s="66">
        <v>6</v>
      </c>
      <c r="D510" s="67">
        <v>267.93</v>
      </c>
      <c r="E510" s="67">
        <v>37.4</v>
      </c>
      <c r="F510" s="68">
        <f t="shared" si="68"/>
        <v>3.5325066248647037</v>
      </c>
      <c r="G510" s="69">
        <f t="shared" si="69"/>
        <v>7.1639037433155082</v>
      </c>
      <c r="H510" s="67">
        <v>946464.5</v>
      </c>
    </row>
    <row r="511" spans="2:8" x14ac:dyDescent="0.25">
      <c r="B511" s="65" t="s">
        <v>34</v>
      </c>
      <c r="C511" s="66">
        <v>2</v>
      </c>
      <c r="D511" s="67">
        <v>285</v>
      </c>
      <c r="E511" s="67">
        <v>5</v>
      </c>
      <c r="F511" s="68">
        <f t="shared" si="68"/>
        <v>0.19</v>
      </c>
      <c r="G511" s="69">
        <f t="shared" si="69"/>
        <v>57</v>
      </c>
      <c r="H511" s="67">
        <v>54150</v>
      </c>
    </row>
    <row r="512" spans="2:8" x14ac:dyDescent="0.25">
      <c r="B512" s="65" t="s">
        <v>94</v>
      </c>
      <c r="C512" s="66">
        <v>1</v>
      </c>
      <c r="D512" s="67">
        <v>44.2</v>
      </c>
      <c r="E512" s="67">
        <v>1.3</v>
      </c>
      <c r="F512" s="68">
        <f t="shared" si="68"/>
        <v>7</v>
      </c>
      <c r="G512" s="69">
        <f t="shared" si="69"/>
        <v>34</v>
      </c>
      <c r="H512" s="67">
        <v>309400</v>
      </c>
    </row>
    <row r="513" spans="2:8" x14ac:dyDescent="0.25">
      <c r="B513" s="65" t="s">
        <v>130</v>
      </c>
      <c r="C513" s="66">
        <v>2</v>
      </c>
      <c r="D513" s="67">
        <v>130.69999999999999</v>
      </c>
      <c r="E513" s="67">
        <v>7.5</v>
      </c>
      <c r="F513" s="68">
        <f t="shared" si="68"/>
        <v>2.0604437643458304</v>
      </c>
      <c r="G513" s="69">
        <f t="shared" si="69"/>
        <v>17.426666666666666</v>
      </c>
      <c r="H513" s="67">
        <v>269300</v>
      </c>
    </row>
    <row r="514" spans="2:8" x14ac:dyDescent="0.25">
      <c r="B514" s="65" t="s">
        <v>52</v>
      </c>
      <c r="C514" s="66">
        <v>2</v>
      </c>
      <c r="D514" s="67">
        <v>304.83</v>
      </c>
      <c r="E514" s="67">
        <v>8.5</v>
      </c>
      <c r="F514" s="68">
        <f t="shared" si="68"/>
        <v>4.1801331889905846</v>
      </c>
      <c r="G514" s="69">
        <f t="shared" si="69"/>
        <v>35.862352941176468</v>
      </c>
      <c r="H514" s="67">
        <v>1274230</v>
      </c>
    </row>
    <row r="515" spans="2:8" x14ac:dyDescent="0.25">
      <c r="B515" s="65" t="s">
        <v>24</v>
      </c>
      <c r="C515" s="66">
        <v>4</v>
      </c>
      <c r="D515" s="67">
        <v>178.35</v>
      </c>
      <c r="E515" s="67">
        <v>14.5</v>
      </c>
      <c r="F515" s="68">
        <f t="shared" si="68"/>
        <v>4.8793103448275863</v>
      </c>
      <c r="G515" s="69">
        <f t="shared" si="69"/>
        <v>12.299999999999999</v>
      </c>
      <c r="H515" s="67">
        <v>870225</v>
      </c>
    </row>
    <row r="516" spans="2:8" x14ac:dyDescent="0.25">
      <c r="B516" s="65" t="s">
        <v>119</v>
      </c>
      <c r="C516" s="66">
        <v>5</v>
      </c>
      <c r="D516" s="67">
        <v>1223.8</v>
      </c>
      <c r="E516" s="67">
        <v>18.5</v>
      </c>
      <c r="F516" s="68">
        <f t="shared" si="68"/>
        <v>4.92568230102958</v>
      </c>
      <c r="G516" s="69">
        <f t="shared" si="69"/>
        <v>66.151351351351352</v>
      </c>
      <c r="H516" s="67">
        <v>6028050</v>
      </c>
    </row>
    <row r="517" spans="2:8" x14ac:dyDescent="0.25">
      <c r="B517" s="7" t="s">
        <v>141</v>
      </c>
      <c r="C517" s="8">
        <f>SUM(C509:C516)</f>
        <v>24</v>
      </c>
      <c r="D517" s="9">
        <f>SUM(D509:D516)</f>
        <v>2503.3999999999996</v>
      </c>
      <c r="E517" s="9">
        <f>SUM(E509:E516)</f>
        <v>97.699999999999989</v>
      </c>
      <c r="F517" s="10">
        <f t="shared" si="68"/>
        <v>3.9521472796996089</v>
      </c>
      <c r="G517" s="11">
        <f t="shared" si="69"/>
        <v>25.623336745138179</v>
      </c>
      <c r="H517" s="9">
        <f>SUM(H509:H516)</f>
        <v>9893805.5</v>
      </c>
    </row>
    <row r="518" spans="2:8" x14ac:dyDescent="0.25">
      <c r="B518" s="83" t="s">
        <v>142</v>
      </c>
      <c r="C518" s="12"/>
      <c r="D518" s="1"/>
      <c r="E518" s="1"/>
      <c r="G518" s="13"/>
    </row>
    <row r="519" spans="2:8" x14ac:dyDescent="0.25">
      <c r="B519" s="65" t="s">
        <v>13</v>
      </c>
      <c r="C519" s="66">
        <v>7</v>
      </c>
      <c r="D519" s="67">
        <v>36.549999999999997</v>
      </c>
      <c r="E519" s="67">
        <v>3.82</v>
      </c>
      <c r="F519" s="68">
        <f t="shared" ref="F519:F528" si="70">(H519/D519)/1000</f>
        <v>2.0180574555403559</v>
      </c>
      <c r="G519" s="69">
        <f t="shared" ref="G519:G528" si="71">D519/E519</f>
        <v>9.5680628272251305</v>
      </c>
      <c r="H519" s="67">
        <v>73760</v>
      </c>
    </row>
    <row r="520" spans="2:8" x14ac:dyDescent="0.25">
      <c r="B520" s="65" t="s">
        <v>129</v>
      </c>
      <c r="C520" s="66">
        <v>2</v>
      </c>
      <c r="D520" s="67">
        <v>2.4</v>
      </c>
      <c r="E520" s="67">
        <v>0.6</v>
      </c>
      <c r="F520" s="68">
        <f t="shared" si="70"/>
        <v>2.4</v>
      </c>
      <c r="G520" s="69">
        <f t="shared" si="71"/>
        <v>4</v>
      </c>
      <c r="H520" s="67">
        <v>5760</v>
      </c>
    </row>
    <row r="521" spans="2:8" x14ac:dyDescent="0.25">
      <c r="B521" s="65" t="s">
        <v>30</v>
      </c>
      <c r="C521" s="66">
        <v>2</v>
      </c>
      <c r="D521" s="67">
        <v>36.1</v>
      </c>
      <c r="E521" s="67">
        <v>35.29</v>
      </c>
      <c r="F521" s="68">
        <f t="shared" si="70"/>
        <v>2.5775623268698058</v>
      </c>
      <c r="G521" s="69">
        <f t="shared" si="71"/>
        <v>1.0229526778124116</v>
      </c>
      <c r="H521" s="67">
        <v>93050</v>
      </c>
    </row>
    <row r="522" spans="2:8" x14ac:dyDescent="0.25">
      <c r="B522" s="65" t="s">
        <v>126</v>
      </c>
      <c r="C522" s="66">
        <v>12</v>
      </c>
      <c r="D522" s="67">
        <v>30.24</v>
      </c>
      <c r="E522" s="67">
        <v>25.2</v>
      </c>
      <c r="F522" s="68">
        <f t="shared" si="70"/>
        <v>26.170714285714286</v>
      </c>
      <c r="G522" s="69">
        <f t="shared" si="71"/>
        <v>1.2</v>
      </c>
      <c r="H522" s="67">
        <v>791402.4</v>
      </c>
    </row>
    <row r="523" spans="2:8" x14ac:dyDescent="0.25">
      <c r="B523" s="65" t="s">
        <v>61</v>
      </c>
      <c r="C523" s="66">
        <v>2</v>
      </c>
      <c r="D523" s="67">
        <v>7.15</v>
      </c>
      <c r="E523" s="67">
        <v>2.65</v>
      </c>
      <c r="F523" s="68">
        <f t="shared" si="70"/>
        <v>23</v>
      </c>
      <c r="G523" s="69">
        <f t="shared" si="71"/>
        <v>2.6981132075471699</v>
      </c>
      <c r="H523" s="67">
        <v>164450</v>
      </c>
    </row>
    <row r="524" spans="2:8" x14ac:dyDescent="0.25">
      <c r="B524" s="65" t="s">
        <v>17</v>
      </c>
      <c r="C524" s="66">
        <v>12</v>
      </c>
      <c r="D524" s="67">
        <v>7.2</v>
      </c>
      <c r="E524" s="67">
        <v>8</v>
      </c>
      <c r="F524" s="68">
        <f t="shared" si="70"/>
        <v>8</v>
      </c>
      <c r="G524" s="69">
        <f t="shared" si="71"/>
        <v>0.9</v>
      </c>
      <c r="H524" s="67">
        <v>57600</v>
      </c>
    </row>
    <row r="525" spans="2:8" x14ac:dyDescent="0.25">
      <c r="B525" s="65" t="s">
        <v>19</v>
      </c>
      <c r="C525" s="66">
        <v>12</v>
      </c>
      <c r="D525" s="67">
        <v>240</v>
      </c>
      <c r="E525" s="67">
        <v>20</v>
      </c>
      <c r="F525" s="68">
        <f t="shared" si="70"/>
        <v>1.512</v>
      </c>
      <c r="G525" s="69">
        <f t="shared" si="71"/>
        <v>12</v>
      </c>
      <c r="H525" s="67">
        <v>362880</v>
      </c>
    </row>
    <row r="526" spans="2:8" x14ac:dyDescent="0.25">
      <c r="B526" s="65" t="s">
        <v>130</v>
      </c>
      <c r="C526" s="66">
        <v>7</v>
      </c>
      <c r="D526" s="67">
        <v>2.65</v>
      </c>
      <c r="E526" s="67">
        <v>0.26</v>
      </c>
      <c r="F526" s="68">
        <f t="shared" si="70"/>
        <v>2</v>
      </c>
      <c r="G526" s="69">
        <f t="shared" si="71"/>
        <v>10.192307692307692</v>
      </c>
      <c r="H526" s="67">
        <v>5300</v>
      </c>
    </row>
    <row r="527" spans="2:8" x14ac:dyDescent="0.25">
      <c r="B527" s="65" t="s">
        <v>24</v>
      </c>
      <c r="C527" s="66">
        <v>8</v>
      </c>
      <c r="D527" s="67">
        <v>68.400000000000006</v>
      </c>
      <c r="E527" s="67">
        <v>15.7</v>
      </c>
      <c r="F527" s="68">
        <f t="shared" si="70"/>
        <v>6.7280701754385968</v>
      </c>
      <c r="G527" s="69">
        <f t="shared" si="71"/>
        <v>4.3566878980891728</v>
      </c>
      <c r="H527" s="67">
        <v>460200</v>
      </c>
    </row>
    <row r="528" spans="2:8" x14ac:dyDescent="0.25">
      <c r="B528" s="7" t="s">
        <v>143</v>
      </c>
      <c r="C528" s="8">
        <f>SUM(C519:C527)</f>
        <v>64</v>
      </c>
      <c r="D528" s="9">
        <f>SUM(D519:D527)</f>
        <v>430.68999999999994</v>
      </c>
      <c r="E528" s="9">
        <f>SUM(E519:E527)</f>
        <v>111.52000000000001</v>
      </c>
      <c r="F528" s="10">
        <f t="shared" si="70"/>
        <v>4.6771515475167762</v>
      </c>
      <c r="G528" s="11">
        <f t="shared" si="71"/>
        <v>3.8619978479196546</v>
      </c>
      <c r="H528" s="9">
        <f>SUM(H519:H527)</f>
        <v>2014402.4</v>
      </c>
    </row>
    <row r="529" spans="2:8" x14ac:dyDescent="0.25">
      <c r="B529" s="83" t="s">
        <v>144</v>
      </c>
      <c r="C529" s="12"/>
      <c r="D529" s="1"/>
      <c r="E529" s="1"/>
      <c r="G529" s="13"/>
    </row>
    <row r="530" spans="2:8" x14ac:dyDescent="0.25">
      <c r="B530" s="65" t="s">
        <v>11</v>
      </c>
      <c r="C530" s="66">
        <v>16</v>
      </c>
      <c r="D530" s="67">
        <v>51.6</v>
      </c>
      <c r="E530" s="67">
        <v>2.15</v>
      </c>
      <c r="F530" s="68">
        <f t="shared" ref="F530:F547" si="72">(H530/D530)/1000</f>
        <v>2.3127906976744184</v>
      </c>
      <c r="G530" s="69">
        <f t="shared" ref="G530:G547" si="73">D530/E530</f>
        <v>24</v>
      </c>
      <c r="H530" s="67">
        <v>119340</v>
      </c>
    </row>
    <row r="531" spans="2:8" x14ac:dyDescent="0.25">
      <c r="B531" s="65" t="s">
        <v>40</v>
      </c>
      <c r="C531" s="66">
        <v>25</v>
      </c>
      <c r="D531" s="67">
        <v>48.1</v>
      </c>
      <c r="E531" s="67">
        <v>2.9</v>
      </c>
      <c r="F531" s="68">
        <f t="shared" si="72"/>
        <v>2.7193347193347193</v>
      </c>
      <c r="G531" s="69">
        <f t="shared" si="73"/>
        <v>16.586206896551726</v>
      </c>
      <c r="H531" s="67">
        <v>130800</v>
      </c>
    </row>
    <row r="532" spans="2:8" x14ac:dyDescent="0.25">
      <c r="B532" s="65" t="s">
        <v>13</v>
      </c>
      <c r="C532" s="66">
        <v>39</v>
      </c>
      <c r="D532" s="67">
        <v>58.65</v>
      </c>
      <c r="E532" s="67">
        <v>3.85</v>
      </c>
      <c r="F532" s="68">
        <f t="shared" si="72"/>
        <v>2.4782608695652173</v>
      </c>
      <c r="G532" s="69">
        <f t="shared" si="73"/>
        <v>15.233766233766232</v>
      </c>
      <c r="H532" s="67">
        <v>145350</v>
      </c>
    </row>
    <row r="533" spans="2:8" x14ac:dyDescent="0.25">
      <c r="B533" s="65" t="s">
        <v>41</v>
      </c>
      <c r="C533" s="66">
        <v>12</v>
      </c>
      <c r="D533" s="67">
        <v>384</v>
      </c>
      <c r="E533" s="67">
        <v>16</v>
      </c>
      <c r="F533" s="68">
        <f t="shared" si="72"/>
        <v>2.9221484375000002</v>
      </c>
      <c r="G533" s="69">
        <f t="shared" si="73"/>
        <v>24</v>
      </c>
      <c r="H533" s="67">
        <v>1122105</v>
      </c>
    </row>
    <row r="534" spans="2:8" x14ac:dyDescent="0.25">
      <c r="B534" s="65" t="s">
        <v>30</v>
      </c>
      <c r="C534" s="66">
        <v>4</v>
      </c>
      <c r="D534" s="67">
        <v>81.400000000000006</v>
      </c>
      <c r="E534" s="67">
        <v>6</v>
      </c>
      <c r="F534" s="68">
        <f t="shared" si="72"/>
        <v>3.5085995085995081</v>
      </c>
      <c r="G534" s="69">
        <f t="shared" si="73"/>
        <v>13.566666666666668</v>
      </c>
      <c r="H534" s="67">
        <v>285600</v>
      </c>
    </row>
    <row r="535" spans="2:8" x14ac:dyDescent="0.25">
      <c r="B535" s="65" t="s">
        <v>126</v>
      </c>
      <c r="C535" s="66">
        <v>1260</v>
      </c>
      <c r="D535" s="67">
        <v>10150</v>
      </c>
      <c r="E535" s="67">
        <v>4875</v>
      </c>
      <c r="F535" s="68">
        <f t="shared" si="72"/>
        <v>31.178206896551725</v>
      </c>
      <c r="G535" s="69">
        <f t="shared" si="73"/>
        <v>2.0820512820512822</v>
      </c>
      <c r="H535" s="67">
        <v>316458800</v>
      </c>
    </row>
    <row r="536" spans="2:8" x14ac:dyDescent="0.25">
      <c r="B536" s="65" t="s">
        <v>61</v>
      </c>
      <c r="C536" s="66">
        <v>16</v>
      </c>
      <c r="D536" s="67">
        <v>76.2</v>
      </c>
      <c r="E536" s="67">
        <v>35</v>
      </c>
      <c r="F536" s="68">
        <f t="shared" si="72"/>
        <v>21.023622047244096</v>
      </c>
      <c r="G536" s="69">
        <f t="shared" si="73"/>
        <v>2.177142857142857</v>
      </c>
      <c r="H536" s="67">
        <v>1602000</v>
      </c>
    </row>
    <row r="537" spans="2:8" x14ac:dyDescent="0.25">
      <c r="B537" s="65" t="s">
        <v>17</v>
      </c>
      <c r="C537" s="66">
        <v>121</v>
      </c>
      <c r="D537" s="67">
        <v>150</v>
      </c>
      <c r="E537" s="67">
        <v>157</v>
      </c>
      <c r="F537" s="68">
        <f t="shared" si="72"/>
        <v>7.7359999999999998</v>
      </c>
      <c r="G537" s="69">
        <f t="shared" si="73"/>
        <v>0.95541401273885351</v>
      </c>
      <c r="H537" s="67">
        <v>1160400</v>
      </c>
    </row>
    <row r="538" spans="2:8" x14ac:dyDescent="0.25">
      <c r="B538" s="65" t="s">
        <v>45</v>
      </c>
      <c r="C538" s="66">
        <v>25</v>
      </c>
      <c r="D538" s="67">
        <v>23.45</v>
      </c>
      <c r="E538" s="67">
        <v>1.6</v>
      </c>
      <c r="F538" s="68">
        <f t="shared" si="72"/>
        <v>3.7194029850746269</v>
      </c>
      <c r="G538" s="69">
        <f t="shared" si="73"/>
        <v>14.656249999999998</v>
      </c>
      <c r="H538" s="67">
        <v>87220</v>
      </c>
    </row>
    <row r="539" spans="2:8" x14ac:dyDescent="0.25">
      <c r="B539" s="65" t="s">
        <v>19</v>
      </c>
      <c r="C539" s="66">
        <v>2</v>
      </c>
      <c r="D539" s="67">
        <v>1960</v>
      </c>
      <c r="E539" s="67">
        <v>110</v>
      </c>
      <c r="F539" s="68">
        <f t="shared" si="72"/>
        <v>2.9364795918367346</v>
      </c>
      <c r="G539" s="69">
        <f t="shared" si="73"/>
        <v>17.818181818181817</v>
      </c>
      <c r="H539" s="67">
        <v>5755500</v>
      </c>
    </row>
    <row r="540" spans="2:8" x14ac:dyDescent="0.25">
      <c r="B540" s="65" t="s">
        <v>20</v>
      </c>
      <c r="C540" s="66">
        <v>2</v>
      </c>
      <c r="D540" s="67">
        <v>192</v>
      </c>
      <c r="E540" s="67">
        <v>12</v>
      </c>
      <c r="F540" s="68">
        <f t="shared" si="72"/>
        <v>3.2760416666666665</v>
      </c>
      <c r="G540" s="69">
        <f t="shared" si="73"/>
        <v>16</v>
      </c>
      <c r="H540" s="67">
        <v>629000</v>
      </c>
    </row>
    <row r="541" spans="2:8" x14ac:dyDescent="0.25">
      <c r="B541" s="65" t="s">
        <v>23</v>
      </c>
      <c r="C541" s="66">
        <v>148</v>
      </c>
      <c r="D541" s="67">
        <v>480</v>
      </c>
      <c r="E541" s="67">
        <v>155</v>
      </c>
      <c r="F541" s="68">
        <f t="shared" si="72"/>
        <v>1.8</v>
      </c>
      <c r="G541" s="69">
        <f t="shared" si="73"/>
        <v>3.096774193548387</v>
      </c>
      <c r="H541" s="67">
        <v>864000</v>
      </c>
    </row>
    <row r="542" spans="2:8" x14ac:dyDescent="0.25">
      <c r="B542" s="65" t="s">
        <v>36</v>
      </c>
      <c r="C542" s="66">
        <v>59</v>
      </c>
      <c r="D542" s="67">
        <v>5691</v>
      </c>
      <c r="E542" s="67">
        <v>128</v>
      </c>
      <c r="F542" s="68">
        <f t="shared" si="72"/>
        <v>0.60458618871903003</v>
      </c>
      <c r="G542" s="69">
        <f t="shared" si="73"/>
        <v>44.4609375</v>
      </c>
      <c r="H542" s="67">
        <v>3440700</v>
      </c>
    </row>
    <row r="543" spans="2:8" x14ac:dyDescent="0.25">
      <c r="B543" s="65" t="s">
        <v>24</v>
      </c>
      <c r="C543" s="66">
        <v>25</v>
      </c>
      <c r="D543" s="67">
        <v>34.1</v>
      </c>
      <c r="E543" s="67">
        <v>2.4</v>
      </c>
      <c r="F543" s="68">
        <f t="shared" si="72"/>
        <v>5.2035190615835774</v>
      </c>
      <c r="G543" s="69">
        <f t="shared" si="73"/>
        <v>14.208333333333334</v>
      </c>
      <c r="H543" s="67">
        <v>177440</v>
      </c>
    </row>
    <row r="544" spans="2:8" x14ac:dyDescent="0.25">
      <c r="B544" s="65" t="s">
        <v>25</v>
      </c>
      <c r="C544" s="66">
        <v>1</v>
      </c>
      <c r="D544" s="67">
        <v>810</v>
      </c>
      <c r="E544" s="67">
        <v>40</v>
      </c>
      <c r="F544" s="68">
        <f t="shared" si="72"/>
        <v>4.3444444444444441</v>
      </c>
      <c r="G544" s="69">
        <f t="shared" si="73"/>
        <v>20.25</v>
      </c>
      <c r="H544" s="67">
        <v>3519000</v>
      </c>
    </row>
    <row r="545" spans="2:8" x14ac:dyDescent="0.25">
      <c r="B545" s="65" t="s">
        <v>26</v>
      </c>
      <c r="C545" s="66">
        <v>8</v>
      </c>
      <c r="D545" s="67">
        <v>405</v>
      </c>
      <c r="E545" s="67">
        <v>22</v>
      </c>
      <c r="F545" s="68">
        <f t="shared" si="72"/>
        <v>4.7395061728395058</v>
      </c>
      <c r="G545" s="69">
        <f t="shared" si="73"/>
        <v>18.40909090909091</v>
      </c>
      <c r="H545" s="67">
        <v>1919500</v>
      </c>
    </row>
    <row r="546" spans="2:8" x14ac:dyDescent="0.25">
      <c r="B546" s="65" t="s">
        <v>119</v>
      </c>
      <c r="C546" s="66">
        <v>9</v>
      </c>
      <c r="D546" s="67">
        <v>213</v>
      </c>
      <c r="E546" s="67">
        <v>5</v>
      </c>
      <c r="F546" s="68">
        <f t="shared" si="72"/>
        <v>4.3915492957746487</v>
      </c>
      <c r="G546" s="69">
        <f t="shared" si="73"/>
        <v>42.6</v>
      </c>
      <c r="H546" s="67">
        <v>935400</v>
      </c>
    </row>
    <row r="547" spans="2:8" x14ac:dyDescent="0.25">
      <c r="B547" s="7" t="s">
        <v>145</v>
      </c>
      <c r="C547" s="8">
        <f>SUM(C530:C546)</f>
        <v>1772</v>
      </c>
      <c r="D547" s="9">
        <f>SUM(D530:D546)</f>
        <v>20808.5</v>
      </c>
      <c r="E547" s="9">
        <f>SUM(E530:E546)</f>
        <v>5573.9</v>
      </c>
      <c r="F547" s="10">
        <f t="shared" si="72"/>
        <v>16.260285700555063</v>
      </c>
      <c r="G547" s="11">
        <f t="shared" si="73"/>
        <v>3.733202963813488</v>
      </c>
      <c r="H547" s="9">
        <f>SUM(H530:H546)</f>
        <v>338352155</v>
      </c>
    </row>
    <row r="548" spans="2:8" x14ac:dyDescent="0.25">
      <c r="B548" s="83" t="s">
        <v>146</v>
      </c>
      <c r="C548" s="12"/>
      <c r="D548" s="1"/>
      <c r="E548" s="1"/>
      <c r="G548" s="13"/>
    </row>
    <row r="549" spans="2:8" x14ac:dyDescent="0.25">
      <c r="B549" s="65" t="s">
        <v>11</v>
      </c>
      <c r="C549" s="66">
        <v>18</v>
      </c>
      <c r="D549" s="67">
        <v>96</v>
      </c>
      <c r="E549" s="67">
        <v>8</v>
      </c>
      <c r="F549" s="68">
        <f t="shared" ref="F549:F560" si="74">(H549/D549)/1000</f>
        <v>1.9624999999999999</v>
      </c>
      <c r="G549" s="69">
        <f t="shared" ref="G549:G560" si="75">D549/E549</f>
        <v>12</v>
      </c>
      <c r="H549" s="67">
        <v>188400</v>
      </c>
    </row>
    <row r="550" spans="2:8" x14ac:dyDescent="0.25">
      <c r="B550" s="65" t="s">
        <v>30</v>
      </c>
      <c r="C550" s="66">
        <v>12</v>
      </c>
      <c r="D550" s="67">
        <v>88.3</v>
      </c>
      <c r="E550" s="67">
        <v>6</v>
      </c>
      <c r="F550" s="68">
        <f t="shared" si="74"/>
        <v>3.4696489241223101</v>
      </c>
      <c r="G550" s="69">
        <f t="shared" si="75"/>
        <v>14.716666666666667</v>
      </c>
      <c r="H550" s="67">
        <v>306370</v>
      </c>
    </row>
    <row r="551" spans="2:8" x14ac:dyDescent="0.25">
      <c r="B551" s="65" t="s">
        <v>42</v>
      </c>
      <c r="C551" s="66">
        <v>8</v>
      </c>
      <c r="D551" s="67">
        <v>104</v>
      </c>
      <c r="E551" s="67">
        <v>4</v>
      </c>
      <c r="F551" s="68">
        <f t="shared" si="74"/>
        <v>2.5249999999999999</v>
      </c>
      <c r="G551" s="69">
        <f t="shared" si="75"/>
        <v>26</v>
      </c>
      <c r="H551" s="67">
        <v>262600</v>
      </c>
    </row>
    <row r="552" spans="2:8" x14ac:dyDescent="0.25">
      <c r="B552" s="65" t="s">
        <v>16</v>
      </c>
      <c r="C552" s="66">
        <v>4</v>
      </c>
      <c r="D552" s="67">
        <v>71.8</v>
      </c>
      <c r="E552" s="67">
        <v>5</v>
      </c>
      <c r="F552" s="68">
        <f t="shared" si="74"/>
        <v>2.6718662952646239</v>
      </c>
      <c r="G552" s="69">
        <f t="shared" si="75"/>
        <v>14.36</v>
      </c>
      <c r="H552" s="67">
        <v>191840</v>
      </c>
    </row>
    <row r="553" spans="2:8" x14ac:dyDescent="0.25">
      <c r="B553" s="65" t="s">
        <v>17</v>
      </c>
      <c r="C553" s="66">
        <v>14</v>
      </c>
      <c r="D553" s="67">
        <v>3.85</v>
      </c>
      <c r="E553" s="67">
        <v>6</v>
      </c>
      <c r="F553" s="68">
        <f t="shared" si="74"/>
        <v>6.3441558441558437</v>
      </c>
      <c r="G553" s="69">
        <f t="shared" si="75"/>
        <v>0.64166666666666672</v>
      </c>
      <c r="H553" s="67">
        <v>24425</v>
      </c>
    </row>
    <row r="554" spans="2:8" x14ac:dyDescent="0.25">
      <c r="B554" s="65" t="s">
        <v>45</v>
      </c>
      <c r="C554" s="66">
        <v>24</v>
      </c>
      <c r="D554" s="67">
        <v>230.5</v>
      </c>
      <c r="E554" s="67">
        <v>12.5</v>
      </c>
      <c r="F554" s="68">
        <f t="shared" si="74"/>
        <v>3.8615184381778742</v>
      </c>
      <c r="G554" s="69">
        <f t="shared" si="75"/>
        <v>18.440000000000001</v>
      </c>
      <c r="H554" s="67">
        <v>890080</v>
      </c>
    </row>
    <row r="555" spans="2:8" x14ac:dyDescent="0.25">
      <c r="B555" s="65" t="s">
        <v>23</v>
      </c>
      <c r="C555" s="66">
        <v>49</v>
      </c>
      <c r="D555" s="67">
        <v>124.2</v>
      </c>
      <c r="E555" s="67">
        <v>54</v>
      </c>
      <c r="F555" s="68">
        <f t="shared" si="74"/>
        <v>1.6879629629629629</v>
      </c>
      <c r="G555" s="69">
        <f t="shared" si="75"/>
        <v>2.3000000000000003</v>
      </c>
      <c r="H555" s="67">
        <v>209645</v>
      </c>
    </row>
    <row r="556" spans="2:8" x14ac:dyDescent="0.25">
      <c r="B556" s="65" t="s">
        <v>50</v>
      </c>
      <c r="C556" s="66">
        <v>8</v>
      </c>
      <c r="D556" s="67">
        <v>135</v>
      </c>
      <c r="E556" s="67">
        <v>4.5</v>
      </c>
      <c r="F556" s="68">
        <f t="shared" si="74"/>
        <v>2.8311111111111114</v>
      </c>
      <c r="G556" s="69">
        <f t="shared" si="75"/>
        <v>30</v>
      </c>
      <c r="H556" s="67">
        <v>382200</v>
      </c>
    </row>
    <row r="557" spans="2:8" x14ac:dyDescent="0.25">
      <c r="B557" s="65" t="s">
        <v>52</v>
      </c>
      <c r="C557" s="66">
        <v>17</v>
      </c>
      <c r="D557" s="67">
        <v>255</v>
      </c>
      <c r="E557" s="67">
        <v>8.5</v>
      </c>
      <c r="F557" s="68">
        <f t="shared" si="74"/>
        <v>4.5294117647058822</v>
      </c>
      <c r="G557" s="69">
        <f t="shared" si="75"/>
        <v>30</v>
      </c>
      <c r="H557" s="67">
        <v>1155000</v>
      </c>
    </row>
    <row r="558" spans="2:8" x14ac:dyDescent="0.25">
      <c r="B558" s="65" t="s">
        <v>24</v>
      </c>
      <c r="C558" s="66">
        <v>25</v>
      </c>
      <c r="D558" s="67">
        <v>156</v>
      </c>
      <c r="E558" s="67">
        <v>13</v>
      </c>
      <c r="F558" s="68">
        <f t="shared" si="74"/>
        <v>5.2065384615384618</v>
      </c>
      <c r="G558" s="69">
        <f t="shared" si="75"/>
        <v>12</v>
      </c>
      <c r="H558" s="67">
        <v>812220</v>
      </c>
    </row>
    <row r="559" spans="2:8" x14ac:dyDescent="0.25">
      <c r="B559" s="65" t="s">
        <v>119</v>
      </c>
      <c r="C559" s="66">
        <v>32</v>
      </c>
      <c r="D559" s="67">
        <v>2163</v>
      </c>
      <c r="E559" s="67">
        <v>30.5</v>
      </c>
      <c r="F559" s="68">
        <f t="shared" si="74"/>
        <v>4.6659177068885809</v>
      </c>
      <c r="G559" s="69">
        <f t="shared" si="75"/>
        <v>70.918032786885249</v>
      </c>
      <c r="H559" s="67">
        <v>10092380</v>
      </c>
    </row>
    <row r="560" spans="2:8" x14ac:dyDescent="0.25">
      <c r="B560" s="7" t="s">
        <v>147</v>
      </c>
      <c r="C560" s="8">
        <f>SUM(C549:C559)</f>
        <v>211</v>
      </c>
      <c r="D560" s="9">
        <f>SUM(D549:D559)</f>
        <v>3427.65</v>
      </c>
      <c r="E560" s="9">
        <f>SUM(E549:E559)</f>
        <v>152</v>
      </c>
      <c r="F560" s="10">
        <f t="shared" si="74"/>
        <v>4.234726416057649</v>
      </c>
      <c r="G560" s="11">
        <f t="shared" si="75"/>
        <v>22.550328947368421</v>
      </c>
      <c r="H560" s="9">
        <f>SUM(H549:H559)</f>
        <v>14515160</v>
      </c>
    </row>
    <row r="561" spans="2:8" x14ac:dyDescent="0.25">
      <c r="B561" s="83" t="s">
        <v>148</v>
      </c>
      <c r="C561" s="12"/>
      <c r="D561" s="1"/>
      <c r="E561" s="1"/>
      <c r="G561" s="13"/>
    </row>
    <row r="562" spans="2:8" x14ac:dyDescent="0.25">
      <c r="B562" s="65" t="s">
        <v>11</v>
      </c>
      <c r="C562" s="66">
        <v>25</v>
      </c>
      <c r="D562" s="67">
        <v>375</v>
      </c>
      <c r="E562" s="67">
        <v>25</v>
      </c>
      <c r="F562" s="68">
        <f t="shared" ref="F562:F572" si="76">(H562/D562)/1000</f>
        <v>2</v>
      </c>
      <c r="G562" s="69">
        <f t="shared" ref="G562:G572" si="77">D562/E562</f>
        <v>15</v>
      </c>
      <c r="H562" s="67">
        <v>750000</v>
      </c>
    </row>
    <row r="563" spans="2:8" x14ac:dyDescent="0.25">
      <c r="B563" s="65" t="s">
        <v>42</v>
      </c>
      <c r="C563" s="66">
        <v>98</v>
      </c>
      <c r="D563" s="67">
        <v>1572</v>
      </c>
      <c r="E563" s="67">
        <v>56</v>
      </c>
      <c r="F563" s="68">
        <f t="shared" si="76"/>
        <v>0.93015267175572525</v>
      </c>
      <c r="G563" s="69">
        <f t="shared" si="77"/>
        <v>28.071428571428573</v>
      </c>
      <c r="H563" s="67">
        <v>1462200</v>
      </c>
    </row>
    <row r="564" spans="2:8" x14ac:dyDescent="0.25">
      <c r="B564" s="65" t="s">
        <v>61</v>
      </c>
      <c r="C564" s="66">
        <v>1</v>
      </c>
      <c r="D564" s="67">
        <v>6.5</v>
      </c>
      <c r="E564" s="67">
        <v>4</v>
      </c>
      <c r="F564" s="68">
        <f t="shared" si="76"/>
        <v>50</v>
      </c>
      <c r="G564" s="69">
        <f t="shared" si="77"/>
        <v>1.625</v>
      </c>
      <c r="H564" s="67">
        <v>325000</v>
      </c>
    </row>
    <row r="565" spans="2:8" x14ac:dyDescent="0.25">
      <c r="B565" s="65" t="s">
        <v>19</v>
      </c>
      <c r="C565" s="66">
        <v>12</v>
      </c>
      <c r="D565" s="67">
        <v>45.5</v>
      </c>
      <c r="E565" s="67">
        <v>5.0999999999999996</v>
      </c>
      <c r="F565" s="68">
        <f t="shared" si="76"/>
        <v>1.7</v>
      </c>
      <c r="G565" s="69">
        <f t="shared" si="77"/>
        <v>8.9215686274509807</v>
      </c>
      <c r="H565" s="67">
        <v>77350</v>
      </c>
    </row>
    <row r="566" spans="2:8" x14ac:dyDescent="0.25">
      <c r="B566" s="65" t="s">
        <v>23</v>
      </c>
      <c r="C566" s="66">
        <v>65</v>
      </c>
      <c r="D566" s="67">
        <v>180</v>
      </c>
      <c r="E566" s="67">
        <v>100</v>
      </c>
      <c r="F566" s="68">
        <f t="shared" si="76"/>
        <v>1.2</v>
      </c>
      <c r="G566" s="69">
        <f t="shared" si="77"/>
        <v>1.8</v>
      </c>
      <c r="H566" s="67">
        <v>216000</v>
      </c>
    </row>
    <row r="567" spans="2:8" x14ac:dyDescent="0.25">
      <c r="B567" s="65" t="s">
        <v>36</v>
      </c>
      <c r="C567" s="66">
        <v>12</v>
      </c>
      <c r="D567" s="67">
        <v>4690</v>
      </c>
      <c r="E567" s="67">
        <v>192.5</v>
      </c>
      <c r="F567" s="68">
        <f t="shared" si="76"/>
        <v>1.835820895522388</v>
      </c>
      <c r="G567" s="69">
        <f t="shared" si="77"/>
        <v>24.363636363636363</v>
      </c>
      <c r="H567" s="67">
        <v>8610000</v>
      </c>
    </row>
    <row r="568" spans="2:8" x14ac:dyDescent="0.25">
      <c r="B568" s="65" t="s">
        <v>50</v>
      </c>
      <c r="C568" s="66">
        <v>165</v>
      </c>
      <c r="D568" s="67">
        <v>3128</v>
      </c>
      <c r="E568" s="67">
        <v>117</v>
      </c>
      <c r="F568" s="68">
        <f t="shared" si="76"/>
        <v>0.75893861892583114</v>
      </c>
      <c r="G568" s="69">
        <f t="shared" si="77"/>
        <v>26.735042735042736</v>
      </c>
      <c r="H568" s="67">
        <v>2373960</v>
      </c>
    </row>
    <row r="569" spans="2:8" x14ac:dyDescent="0.25">
      <c r="B569" s="65" t="s">
        <v>52</v>
      </c>
      <c r="C569" s="66">
        <v>117</v>
      </c>
      <c r="D569" s="67">
        <v>852.5</v>
      </c>
      <c r="E569" s="67">
        <v>77.5</v>
      </c>
      <c r="F569" s="68">
        <f t="shared" si="76"/>
        <v>2.0483870967741935</v>
      </c>
      <c r="G569" s="69">
        <f t="shared" si="77"/>
        <v>11</v>
      </c>
      <c r="H569" s="67">
        <v>1746250</v>
      </c>
    </row>
    <row r="570" spans="2:8" x14ac:dyDescent="0.25">
      <c r="B570" s="65" t="s">
        <v>119</v>
      </c>
      <c r="C570" s="66">
        <v>143</v>
      </c>
      <c r="D570" s="67">
        <v>7560</v>
      </c>
      <c r="E570" s="67">
        <v>108</v>
      </c>
      <c r="F570" s="68">
        <f t="shared" si="76"/>
        <v>2.3171296296296298</v>
      </c>
      <c r="G570" s="69">
        <f t="shared" si="77"/>
        <v>70</v>
      </c>
      <c r="H570" s="67">
        <v>17517500</v>
      </c>
    </row>
    <row r="571" spans="2:8" x14ac:dyDescent="0.25">
      <c r="B571" s="65" t="s">
        <v>149</v>
      </c>
      <c r="C571" s="66">
        <v>3</v>
      </c>
      <c r="D571" s="67">
        <v>11.9</v>
      </c>
      <c r="E571" s="67">
        <v>1.7</v>
      </c>
      <c r="F571" s="68">
        <f t="shared" si="76"/>
        <v>8</v>
      </c>
      <c r="G571" s="69">
        <f t="shared" si="77"/>
        <v>7</v>
      </c>
      <c r="H571" s="67">
        <v>95200</v>
      </c>
    </row>
    <row r="572" spans="2:8" x14ac:dyDescent="0.25">
      <c r="B572" s="7" t="s">
        <v>150</v>
      </c>
      <c r="C572" s="8">
        <f>SUM(C562:C571)</f>
        <v>641</v>
      </c>
      <c r="D572" s="9">
        <f>SUM(D562:D571)</f>
        <v>18421.400000000001</v>
      </c>
      <c r="E572" s="9">
        <f>SUM(E562:E571)</f>
        <v>686.80000000000007</v>
      </c>
      <c r="F572" s="10">
        <f t="shared" si="76"/>
        <v>1.8008110132780353</v>
      </c>
      <c r="G572" s="11">
        <f t="shared" si="77"/>
        <v>26.82207338380897</v>
      </c>
      <c r="H572" s="9">
        <f>SUM(H562:H571)</f>
        <v>33173460</v>
      </c>
    </row>
    <row r="573" spans="2:8" x14ac:dyDescent="0.25">
      <c r="B573" s="83" t="s">
        <v>151</v>
      </c>
      <c r="C573" s="12"/>
      <c r="D573" s="1"/>
      <c r="E573" s="1"/>
      <c r="G573" s="13"/>
    </row>
    <row r="574" spans="2:8" x14ac:dyDescent="0.25">
      <c r="B574" s="65" t="s">
        <v>79</v>
      </c>
      <c r="C574" s="66">
        <v>2</v>
      </c>
      <c r="D574" s="67">
        <v>220</v>
      </c>
      <c r="E574" s="67">
        <v>19</v>
      </c>
      <c r="F574" s="68">
        <f t="shared" ref="F574:F593" si="78">(H574/D574)/1000</f>
        <v>2.9413636363636364</v>
      </c>
      <c r="G574" s="69">
        <f t="shared" ref="G574:G593" si="79">D574/E574</f>
        <v>11.578947368421053</v>
      </c>
      <c r="H574" s="67">
        <v>647100</v>
      </c>
    </row>
    <row r="575" spans="2:8" x14ac:dyDescent="0.25">
      <c r="B575" s="65" t="s">
        <v>40</v>
      </c>
      <c r="C575" s="66">
        <v>3</v>
      </c>
      <c r="D575" s="67">
        <v>101.69</v>
      </c>
      <c r="E575" s="67">
        <v>5.84</v>
      </c>
      <c r="F575" s="68">
        <f t="shared" si="78"/>
        <v>1.9259268364637623</v>
      </c>
      <c r="G575" s="69">
        <f t="shared" si="79"/>
        <v>17.412671232876711</v>
      </c>
      <c r="H575" s="67">
        <v>195847.5</v>
      </c>
    </row>
    <row r="576" spans="2:8" x14ac:dyDescent="0.25">
      <c r="B576" s="65" t="s">
        <v>13</v>
      </c>
      <c r="C576" s="66">
        <v>3</v>
      </c>
      <c r="D576" s="67">
        <v>84.77</v>
      </c>
      <c r="E576" s="67">
        <v>5.98</v>
      </c>
      <c r="F576" s="68">
        <f t="shared" si="78"/>
        <v>1.7702017223074202</v>
      </c>
      <c r="G576" s="69">
        <f t="shared" si="79"/>
        <v>14.175585284280935</v>
      </c>
      <c r="H576" s="67">
        <v>150060</v>
      </c>
    </row>
    <row r="577" spans="2:8" x14ac:dyDescent="0.25">
      <c r="B577" s="65" t="s">
        <v>29</v>
      </c>
      <c r="C577" s="66">
        <v>2</v>
      </c>
      <c r="D577" s="67">
        <v>141.84</v>
      </c>
      <c r="E577" s="67">
        <v>7.44</v>
      </c>
      <c r="F577" s="68">
        <f t="shared" si="78"/>
        <v>2.604173716864072</v>
      </c>
      <c r="G577" s="69">
        <f t="shared" si="79"/>
        <v>19.064516129032256</v>
      </c>
      <c r="H577" s="67">
        <v>369376</v>
      </c>
    </row>
    <row r="578" spans="2:8" x14ac:dyDescent="0.25">
      <c r="B578" s="65" t="s">
        <v>126</v>
      </c>
      <c r="C578" s="66">
        <v>1320</v>
      </c>
      <c r="D578" s="67">
        <v>11000</v>
      </c>
      <c r="E578" s="67">
        <v>5000</v>
      </c>
      <c r="F578" s="68">
        <f t="shared" si="78"/>
        <v>29.637272727272727</v>
      </c>
      <c r="G578" s="69">
        <f t="shared" si="79"/>
        <v>2.2000000000000002</v>
      </c>
      <c r="H578" s="67">
        <v>326010000</v>
      </c>
    </row>
    <row r="579" spans="2:8" x14ac:dyDescent="0.25">
      <c r="B579" s="65" t="s">
        <v>61</v>
      </c>
      <c r="C579" s="66">
        <v>11</v>
      </c>
      <c r="D579" s="67">
        <v>20</v>
      </c>
      <c r="E579" s="67">
        <v>3</v>
      </c>
      <c r="F579" s="68">
        <f t="shared" si="78"/>
        <v>16.66</v>
      </c>
      <c r="G579" s="69">
        <f t="shared" si="79"/>
        <v>6.666666666666667</v>
      </c>
      <c r="H579" s="67">
        <v>333200</v>
      </c>
    </row>
    <row r="580" spans="2:8" x14ac:dyDescent="0.25">
      <c r="B580" s="65" t="s">
        <v>76</v>
      </c>
      <c r="C580" s="66">
        <v>4</v>
      </c>
      <c r="D580" s="67">
        <v>113.4</v>
      </c>
      <c r="E580" s="67">
        <v>7.1</v>
      </c>
      <c r="F580" s="68">
        <f t="shared" si="78"/>
        <v>3.8465608465608465</v>
      </c>
      <c r="G580" s="69">
        <f t="shared" si="79"/>
        <v>15.971830985915494</v>
      </c>
      <c r="H580" s="67">
        <v>436200</v>
      </c>
    </row>
    <row r="581" spans="2:8" x14ac:dyDescent="0.25">
      <c r="B581" s="65" t="s">
        <v>92</v>
      </c>
      <c r="C581" s="66">
        <v>2</v>
      </c>
      <c r="D581" s="67">
        <v>9.9600000000000009</v>
      </c>
      <c r="E581" s="67">
        <v>4.6399999999999997</v>
      </c>
      <c r="F581" s="68">
        <f t="shared" si="78"/>
        <v>5.3052208835341359</v>
      </c>
      <c r="G581" s="69">
        <f t="shared" si="79"/>
        <v>2.1465517241379315</v>
      </c>
      <c r="H581" s="67">
        <v>52840</v>
      </c>
    </row>
    <row r="582" spans="2:8" x14ac:dyDescent="0.25">
      <c r="B582" s="65" t="s">
        <v>94</v>
      </c>
      <c r="C582" s="66">
        <v>3</v>
      </c>
      <c r="D582" s="67">
        <v>99.9</v>
      </c>
      <c r="E582" s="67">
        <v>3.51</v>
      </c>
      <c r="F582" s="68">
        <f t="shared" si="78"/>
        <v>1.5360360360360359</v>
      </c>
      <c r="G582" s="69">
        <f t="shared" si="79"/>
        <v>28.461538461538463</v>
      </c>
      <c r="H582" s="67">
        <v>153450</v>
      </c>
    </row>
    <row r="583" spans="2:8" x14ac:dyDescent="0.25">
      <c r="B583" s="65" t="s">
        <v>17</v>
      </c>
      <c r="C583" s="66">
        <v>20</v>
      </c>
      <c r="D583" s="67">
        <v>40</v>
      </c>
      <c r="E583" s="67">
        <v>28</v>
      </c>
      <c r="F583" s="68">
        <f t="shared" si="78"/>
        <v>6.25</v>
      </c>
      <c r="G583" s="69">
        <f t="shared" si="79"/>
        <v>1.4285714285714286</v>
      </c>
      <c r="H583" s="67">
        <v>250000</v>
      </c>
    </row>
    <row r="584" spans="2:8" x14ac:dyDescent="0.25">
      <c r="B584" s="65" t="s">
        <v>35</v>
      </c>
      <c r="C584" s="66">
        <v>2</v>
      </c>
      <c r="D584" s="67">
        <v>6.78</v>
      </c>
      <c r="E584" s="67">
        <v>0.5</v>
      </c>
      <c r="F584" s="68">
        <f t="shared" si="78"/>
        <v>5.4646017699115044</v>
      </c>
      <c r="G584" s="69">
        <f t="shared" si="79"/>
        <v>13.56</v>
      </c>
      <c r="H584" s="67">
        <v>37050</v>
      </c>
    </row>
    <row r="585" spans="2:8" x14ac:dyDescent="0.25">
      <c r="B585" s="65" t="s">
        <v>45</v>
      </c>
      <c r="C585" s="66">
        <v>3</v>
      </c>
      <c r="D585" s="67">
        <v>206</v>
      </c>
      <c r="E585" s="67">
        <v>8.52</v>
      </c>
      <c r="F585" s="68">
        <f t="shared" si="78"/>
        <v>2.5863834951456313</v>
      </c>
      <c r="G585" s="69">
        <f t="shared" si="79"/>
        <v>24.178403755868544</v>
      </c>
      <c r="H585" s="67">
        <v>532795</v>
      </c>
    </row>
    <row r="586" spans="2:8" x14ac:dyDescent="0.25">
      <c r="B586" s="65" t="s">
        <v>19</v>
      </c>
      <c r="C586" s="66">
        <v>2</v>
      </c>
      <c r="D586" s="67">
        <v>118</v>
      </c>
      <c r="E586" s="67">
        <v>12</v>
      </c>
      <c r="F586" s="68">
        <f t="shared" si="78"/>
        <v>2.4559322033898305</v>
      </c>
      <c r="G586" s="69">
        <f t="shared" si="79"/>
        <v>9.8333333333333339</v>
      </c>
      <c r="H586" s="67">
        <v>289800</v>
      </c>
    </row>
    <row r="587" spans="2:8" x14ac:dyDescent="0.25">
      <c r="B587" s="65" t="s">
        <v>46</v>
      </c>
      <c r="C587" s="66">
        <v>2</v>
      </c>
      <c r="D587" s="67">
        <v>40</v>
      </c>
      <c r="E587" s="67">
        <v>6</v>
      </c>
      <c r="F587" s="68">
        <f t="shared" si="78"/>
        <v>15</v>
      </c>
      <c r="G587" s="69">
        <f t="shared" si="79"/>
        <v>6.666666666666667</v>
      </c>
      <c r="H587" s="67">
        <v>600000</v>
      </c>
    </row>
    <row r="588" spans="2:8" x14ac:dyDescent="0.25">
      <c r="B588" s="65" t="s">
        <v>23</v>
      </c>
      <c r="C588" s="66">
        <v>150</v>
      </c>
      <c r="D588" s="67">
        <v>1800</v>
      </c>
      <c r="E588" s="67">
        <v>360</v>
      </c>
      <c r="F588" s="68">
        <f t="shared" si="78"/>
        <v>1.4666666666666668</v>
      </c>
      <c r="G588" s="69">
        <f t="shared" si="79"/>
        <v>5</v>
      </c>
      <c r="H588" s="67">
        <v>2640000</v>
      </c>
    </row>
    <row r="589" spans="2:8" x14ac:dyDescent="0.25">
      <c r="B589" s="65" t="s">
        <v>95</v>
      </c>
      <c r="C589" s="66">
        <v>1</v>
      </c>
      <c r="D589" s="67">
        <v>15.5</v>
      </c>
      <c r="E589" s="67">
        <v>0.88</v>
      </c>
      <c r="F589" s="68">
        <f t="shared" si="78"/>
        <v>5.2922580645161288</v>
      </c>
      <c r="G589" s="69">
        <f t="shared" si="79"/>
        <v>17.613636363636363</v>
      </c>
      <c r="H589" s="67">
        <v>82030</v>
      </c>
    </row>
    <row r="590" spans="2:8" x14ac:dyDescent="0.25">
      <c r="B590" s="65" t="s">
        <v>26</v>
      </c>
      <c r="C590" s="66">
        <v>5</v>
      </c>
      <c r="D590" s="67">
        <v>50</v>
      </c>
      <c r="E590" s="67">
        <v>5</v>
      </c>
      <c r="F590" s="68">
        <f t="shared" si="78"/>
        <v>2.6619999999999999</v>
      </c>
      <c r="G590" s="69">
        <f t="shared" si="79"/>
        <v>10</v>
      </c>
      <c r="H590" s="67">
        <v>133100</v>
      </c>
    </row>
    <row r="591" spans="2:8" x14ac:dyDescent="0.25">
      <c r="B591" s="65" t="s">
        <v>119</v>
      </c>
      <c r="C591" s="66">
        <v>3</v>
      </c>
      <c r="D591" s="67">
        <v>509.83</v>
      </c>
      <c r="E591" s="67">
        <v>7.41</v>
      </c>
      <c r="F591" s="68">
        <f t="shared" si="78"/>
        <v>3.4873646117333235</v>
      </c>
      <c r="G591" s="69">
        <f t="shared" si="79"/>
        <v>68.802968960863694</v>
      </c>
      <c r="H591" s="67">
        <v>1777963.1</v>
      </c>
    </row>
    <row r="592" spans="2:8" x14ac:dyDescent="0.25">
      <c r="B592" s="7" t="s">
        <v>152</v>
      </c>
      <c r="C592" s="8">
        <f>SUM(C574:C591)</f>
        <v>1538</v>
      </c>
      <c r="D592" s="9">
        <f>SUM(D574:D591)</f>
        <v>14577.669999999998</v>
      </c>
      <c r="E592" s="9">
        <f>SUM(E574:E591)</f>
        <v>5484.8200000000015</v>
      </c>
      <c r="F592" s="10">
        <f t="shared" si="78"/>
        <v>22.95914310037201</v>
      </c>
      <c r="G592" s="11">
        <f t="shared" si="79"/>
        <v>2.657821040617558</v>
      </c>
      <c r="H592" s="9">
        <f>SUM(H574:H591)</f>
        <v>334690811.60000002</v>
      </c>
    </row>
    <row r="593" spans="2:8" x14ac:dyDescent="0.25">
      <c r="B593" s="14" t="s">
        <v>153</v>
      </c>
      <c r="C593" s="15">
        <f>SUM(C592,C572,C560,C547,C528,C517,C507,C500,C484,C459,C443,C426,C408)</f>
        <v>7288</v>
      </c>
      <c r="D593" s="16">
        <f>SUM(D592,D572,D560,D547,D528,D517,D507,D500,D484,D459,D443,D426,D408)</f>
        <v>140895.03</v>
      </c>
      <c r="E593" s="16">
        <f>SUM(E592,E572,E560,E547,E528,E517,E507,E500,E484,E459,E443,E426,E408)</f>
        <v>15818.400000000003</v>
      </c>
      <c r="F593" s="18">
        <f t="shared" si="78"/>
        <v>6.4967932843337346</v>
      </c>
      <c r="G593" s="17">
        <f t="shared" si="79"/>
        <v>8.9070342133211931</v>
      </c>
      <c r="H593" s="16">
        <f>SUM(H592,H572,H560,H547,H528,H517,H507,H500,H484,H459,H443,H426,H408)</f>
        <v>915365884.70000005</v>
      </c>
    </row>
    <row r="594" spans="2:8" x14ac:dyDescent="0.25">
      <c r="B594" s="82" t="s">
        <v>154</v>
      </c>
      <c r="C594" s="12"/>
      <c r="D594" s="1"/>
      <c r="E594" s="1"/>
      <c r="G594" s="13"/>
    </row>
    <row r="595" spans="2:8" x14ac:dyDescent="0.25">
      <c r="B595" s="83" t="s">
        <v>155</v>
      </c>
      <c r="C595" s="12"/>
      <c r="D595" s="1"/>
      <c r="E595" s="1"/>
      <c r="G595" s="13"/>
    </row>
    <row r="596" spans="2:8" x14ac:dyDescent="0.25">
      <c r="B596" s="65" t="s">
        <v>39</v>
      </c>
      <c r="C596" s="66">
        <v>340</v>
      </c>
      <c r="D596" s="67">
        <v>18970</v>
      </c>
      <c r="E596" s="67">
        <v>866</v>
      </c>
      <c r="F596" s="68">
        <f t="shared" ref="F596:F620" si="80">(H596/D596)/1000</f>
        <v>1.6685556141275699</v>
      </c>
      <c r="G596" s="69">
        <f t="shared" ref="G596:G620" si="81">D596/E596</f>
        <v>21.905311778290994</v>
      </c>
      <c r="H596" s="67">
        <v>31652500</v>
      </c>
    </row>
    <row r="597" spans="2:8" x14ac:dyDescent="0.25">
      <c r="B597" s="65" t="s">
        <v>11</v>
      </c>
      <c r="C597" s="66">
        <v>9</v>
      </c>
      <c r="D597" s="67">
        <v>25</v>
      </c>
      <c r="E597" s="67">
        <v>2</v>
      </c>
      <c r="F597" s="68">
        <f t="shared" si="80"/>
        <v>1.226</v>
      </c>
      <c r="G597" s="69">
        <f t="shared" si="81"/>
        <v>12.5</v>
      </c>
      <c r="H597" s="67">
        <v>30650</v>
      </c>
    </row>
    <row r="598" spans="2:8" x14ac:dyDescent="0.25">
      <c r="B598" s="65" t="s">
        <v>13</v>
      </c>
      <c r="C598" s="66">
        <v>332</v>
      </c>
      <c r="D598" s="67">
        <v>3305</v>
      </c>
      <c r="E598" s="67">
        <v>305</v>
      </c>
      <c r="F598" s="68">
        <f t="shared" si="80"/>
        <v>1.4521936459909228</v>
      </c>
      <c r="G598" s="69">
        <f t="shared" si="81"/>
        <v>10.836065573770492</v>
      </c>
      <c r="H598" s="67">
        <v>4799500</v>
      </c>
    </row>
    <row r="599" spans="2:8" x14ac:dyDescent="0.25">
      <c r="B599" s="65" t="s">
        <v>29</v>
      </c>
      <c r="C599" s="66">
        <v>37</v>
      </c>
      <c r="D599" s="67">
        <v>45.2</v>
      </c>
      <c r="E599" s="67">
        <v>3.55</v>
      </c>
      <c r="F599" s="68">
        <f t="shared" si="80"/>
        <v>1.8803097345132742</v>
      </c>
      <c r="G599" s="69">
        <f t="shared" si="81"/>
        <v>12.732394366197184</v>
      </c>
      <c r="H599" s="67">
        <v>84990</v>
      </c>
    </row>
    <row r="600" spans="2:8" x14ac:dyDescent="0.25">
      <c r="B600" s="65" t="s">
        <v>41</v>
      </c>
      <c r="C600" s="66">
        <v>51</v>
      </c>
      <c r="D600" s="67">
        <v>288</v>
      </c>
      <c r="E600" s="67">
        <v>25.6</v>
      </c>
      <c r="F600" s="68">
        <f t="shared" si="80"/>
        <v>2.0031249999999998</v>
      </c>
      <c r="G600" s="69">
        <f t="shared" si="81"/>
        <v>11.25</v>
      </c>
      <c r="H600" s="67">
        <v>576900</v>
      </c>
    </row>
    <row r="601" spans="2:8" x14ac:dyDescent="0.25">
      <c r="B601" s="65" t="s">
        <v>30</v>
      </c>
      <c r="C601" s="66">
        <v>70</v>
      </c>
      <c r="D601" s="67">
        <v>309</v>
      </c>
      <c r="E601" s="67">
        <v>27</v>
      </c>
      <c r="F601" s="68">
        <f t="shared" si="80"/>
        <v>2.9726537216828479</v>
      </c>
      <c r="G601" s="69">
        <f t="shared" si="81"/>
        <v>11.444444444444445</v>
      </c>
      <c r="H601" s="67">
        <v>918550</v>
      </c>
    </row>
    <row r="602" spans="2:8" x14ac:dyDescent="0.25">
      <c r="B602" s="65" t="s">
        <v>14</v>
      </c>
      <c r="C602" s="66">
        <v>33</v>
      </c>
      <c r="D602" s="67">
        <v>61.1</v>
      </c>
      <c r="E602" s="67">
        <v>4.9000000000000004</v>
      </c>
      <c r="F602" s="68">
        <f t="shared" si="80"/>
        <v>1.5477086743044191</v>
      </c>
      <c r="G602" s="69">
        <f t="shared" si="81"/>
        <v>12.469387755102041</v>
      </c>
      <c r="H602" s="67">
        <v>94565</v>
      </c>
    </row>
    <row r="603" spans="2:8" x14ac:dyDescent="0.25">
      <c r="B603" s="65" t="s">
        <v>61</v>
      </c>
      <c r="C603" s="66">
        <v>1</v>
      </c>
      <c r="D603" s="67">
        <v>0.8</v>
      </c>
      <c r="E603" s="67">
        <v>0.65</v>
      </c>
      <c r="F603" s="68">
        <f t="shared" si="80"/>
        <v>20</v>
      </c>
      <c r="G603" s="69">
        <f t="shared" si="81"/>
        <v>1.2307692307692308</v>
      </c>
      <c r="H603" s="67">
        <v>16000</v>
      </c>
    </row>
    <row r="604" spans="2:8" x14ac:dyDescent="0.25">
      <c r="B604" s="65" t="s">
        <v>156</v>
      </c>
      <c r="C604" s="66">
        <v>3</v>
      </c>
      <c r="D604" s="67">
        <v>700</v>
      </c>
      <c r="E604" s="67">
        <v>14</v>
      </c>
      <c r="F604" s="68">
        <f t="shared" si="80"/>
        <v>0.17</v>
      </c>
      <c r="G604" s="69">
        <f t="shared" si="81"/>
        <v>50</v>
      </c>
      <c r="H604" s="67">
        <v>119000</v>
      </c>
    </row>
    <row r="605" spans="2:8" x14ac:dyDescent="0.25">
      <c r="B605" s="65" t="s">
        <v>33</v>
      </c>
      <c r="C605" s="66">
        <v>71</v>
      </c>
      <c r="D605" s="67">
        <v>2476</v>
      </c>
      <c r="E605" s="67">
        <v>55.5</v>
      </c>
      <c r="F605" s="68">
        <f t="shared" si="80"/>
        <v>0.29638933764135705</v>
      </c>
      <c r="G605" s="69">
        <f t="shared" si="81"/>
        <v>44.612612612612615</v>
      </c>
      <c r="H605" s="67">
        <v>733860</v>
      </c>
    </row>
    <row r="606" spans="2:8" x14ac:dyDescent="0.25">
      <c r="B606" s="65" t="s">
        <v>15</v>
      </c>
      <c r="C606" s="66">
        <v>1445</v>
      </c>
      <c r="D606" s="67">
        <v>1778150</v>
      </c>
      <c r="E606" s="67">
        <v>37450</v>
      </c>
      <c r="F606" s="68">
        <f t="shared" si="80"/>
        <v>0.1296279841408205</v>
      </c>
      <c r="G606" s="69">
        <f t="shared" si="81"/>
        <v>47.480640854472632</v>
      </c>
      <c r="H606" s="67">
        <v>230498000</v>
      </c>
    </row>
    <row r="607" spans="2:8" x14ac:dyDescent="0.25">
      <c r="B607" s="65" t="s">
        <v>34</v>
      </c>
      <c r="C607" s="66">
        <v>100</v>
      </c>
      <c r="D607" s="67">
        <v>5560</v>
      </c>
      <c r="E607" s="67">
        <v>110</v>
      </c>
      <c r="F607" s="68">
        <f t="shared" si="80"/>
        <v>0.18133093525179855</v>
      </c>
      <c r="G607" s="69">
        <f t="shared" si="81"/>
        <v>50.545454545454547</v>
      </c>
      <c r="H607" s="67">
        <v>1008200</v>
      </c>
    </row>
    <row r="608" spans="2:8" x14ac:dyDescent="0.25">
      <c r="B608" s="65" t="s">
        <v>16</v>
      </c>
      <c r="C608" s="66">
        <v>50</v>
      </c>
      <c r="D608" s="67">
        <v>236</v>
      </c>
      <c r="E608" s="67">
        <v>20.8</v>
      </c>
      <c r="F608" s="68">
        <f t="shared" si="80"/>
        <v>1.9877118644067795</v>
      </c>
      <c r="G608" s="69">
        <f t="shared" si="81"/>
        <v>11.346153846153845</v>
      </c>
      <c r="H608" s="67">
        <v>469100</v>
      </c>
    </row>
    <row r="609" spans="2:8" x14ac:dyDescent="0.25">
      <c r="B609" s="65" t="s">
        <v>35</v>
      </c>
      <c r="C609" s="66">
        <v>3</v>
      </c>
      <c r="D609" s="67">
        <v>7</v>
      </c>
      <c r="E609" s="67">
        <v>0.5</v>
      </c>
      <c r="F609" s="68">
        <f t="shared" si="80"/>
        <v>1.6285714285714286</v>
      </c>
      <c r="G609" s="69">
        <f t="shared" si="81"/>
        <v>14</v>
      </c>
      <c r="H609" s="67">
        <v>11400</v>
      </c>
    </row>
    <row r="610" spans="2:8" x14ac:dyDescent="0.25">
      <c r="B610" s="65" t="s">
        <v>81</v>
      </c>
      <c r="C610" s="66">
        <v>14</v>
      </c>
      <c r="D610" s="67">
        <v>22.75</v>
      </c>
      <c r="E610" s="67">
        <v>1.55</v>
      </c>
      <c r="F610" s="68">
        <f t="shared" si="80"/>
        <v>3.4654945054945054</v>
      </c>
      <c r="G610" s="69">
        <f t="shared" si="81"/>
        <v>14.67741935483871</v>
      </c>
      <c r="H610" s="67">
        <v>78840</v>
      </c>
    </row>
    <row r="611" spans="2:8" x14ac:dyDescent="0.25">
      <c r="B611" s="65" t="s">
        <v>130</v>
      </c>
      <c r="C611" s="66">
        <v>128</v>
      </c>
      <c r="D611" s="67">
        <v>1190</v>
      </c>
      <c r="E611" s="67">
        <v>95.5</v>
      </c>
      <c r="F611" s="68">
        <f t="shared" si="80"/>
        <v>0.43193277310924366</v>
      </c>
      <c r="G611" s="69">
        <f t="shared" si="81"/>
        <v>12.460732984293193</v>
      </c>
      <c r="H611" s="67">
        <v>514000</v>
      </c>
    </row>
    <row r="612" spans="2:8" x14ac:dyDescent="0.25">
      <c r="B612" s="65" t="s">
        <v>106</v>
      </c>
      <c r="C612" s="66">
        <v>23</v>
      </c>
      <c r="D612" s="67">
        <v>37</v>
      </c>
      <c r="E612" s="67">
        <v>3</v>
      </c>
      <c r="F612" s="68">
        <f t="shared" si="80"/>
        <v>2.7027027027027026</v>
      </c>
      <c r="G612" s="69">
        <f t="shared" si="81"/>
        <v>12.333333333333334</v>
      </c>
      <c r="H612" s="67">
        <v>100000</v>
      </c>
    </row>
    <row r="613" spans="2:8" x14ac:dyDescent="0.25">
      <c r="B613" s="65" t="s">
        <v>21</v>
      </c>
      <c r="C613" s="66">
        <v>33</v>
      </c>
      <c r="D613" s="67">
        <v>30.1</v>
      </c>
      <c r="E613" s="67">
        <v>1.55</v>
      </c>
      <c r="F613" s="68">
        <f t="shared" si="80"/>
        <v>3.8365448504983388</v>
      </c>
      <c r="G613" s="69">
        <f t="shared" si="81"/>
        <v>19.419354838709676</v>
      </c>
      <c r="H613" s="67">
        <v>115480</v>
      </c>
    </row>
    <row r="614" spans="2:8" x14ac:dyDescent="0.25">
      <c r="B614" s="65" t="s">
        <v>47</v>
      </c>
      <c r="C614" s="66">
        <v>26</v>
      </c>
      <c r="D614" s="67">
        <v>31.1</v>
      </c>
      <c r="E614" s="67">
        <v>1.67</v>
      </c>
      <c r="F614" s="68">
        <f t="shared" si="80"/>
        <v>1.5774919614147909</v>
      </c>
      <c r="G614" s="69">
        <f t="shared" si="81"/>
        <v>18.622754491017965</v>
      </c>
      <c r="H614" s="67">
        <v>49060</v>
      </c>
    </row>
    <row r="615" spans="2:8" x14ac:dyDescent="0.25">
      <c r="B615" s="65" t="s">
        <v>48</v>
      </c>
      <c r="C615" s="66">
        <v>53</v>
      </c>
      <c r="D615" s="67">
        <v>181</v>
      </c>
      <c r="E615" s="67">
        <v>15.9</v>
      </c>
      <c r="F615" s="68">
        <f t="shared" si="80"/>
        <v>2.0779005524861875</v>
      </c>
      <c r="G615" s="69">
        <f t="shared" si="81"/>
        <v>11.383647798742139</v>
      </c>
      <c r="H615" s="67">
        <v>376100</v>
      </c>
    </row>
    <row r="616" spans="2:8" x14ac:dyDescent="0.25">
      <c r="B616" s="65" t="s">
        <v>66</v>
      </c>
      <c r="C616" s="66">
        <v>6</v>
      </c>
      <c r="D616" s="67">
        <v>26</v>
      </c>
      <c r="E616" s="67">
        <v>0.95</v>
      </c>
      <c r="F616" s="68">
        <f t="shared" si="80"/>
        <v>17.19230769230769</v>
      </c>
      <c r="G616" s="69">
        <f t="shared" si="81"/>
        <v>27.368421052631579</v>
      </c>
      <c r="H616" s="67">
        <v>447000</v>
      </c>
    </row>
    <row r="617" spans="2:8" x14ac:dyDescent="0.25">
      <c r="B617" s="65" t="s">
        <v>24</v>
      </c>
      <c r="C617" s="66">
        <v>67</v>
      </c>
      <c r="D617" s="67">
        <v>237</v>
      </c>
      <c r="E617" s="67">
        <v>22.05</v>
      </c>
      <c r="F617" s="68">
        <f t="shared" si="80"/>
        <v>3.0185654008438818</v>
      </c>
      <c r="G617" s="69">
        <f t="shared" si="81"/>
        <v>10.748299319727892</v>
      </c>
      <c r="H617" s="67">
        <v>715400</v>
      </c>
    </row>
    <row r="618" spans="2:8" x14ac:dyDescent="0.25">
      <c r="B618" s="65" t="s">
        <v>157</v>
      </c>
      <c r="C618" s="66">
        <v>3</v>
      </c>
      <c r="D618" s="67">
        <v>2710</v>
      </c>
      <c r="E618" s="67">
        <v>670</v>
      </c>
      <c r="F618" s="68">
        <f t="shared" si="80"/>
        <v>2.1690036900369005</v>
      </c>
      <c r="G618" s="69">
        <f t="shared" si="81"/>
        <v>4.044776119402985</v>
      </c>
      <c r="H618" s="67">
        <v>5878000</v>
      </c>
    </row>
    <row r="619" spans="2:8" x14ac:dyDescent="0.25">
      <c r="B619" s="65" t="s">
        <v>149</v>
      </c>
      <c r="C619" s="66">
        <v>2</v>
      </c>
      <c r="D619" s="67">
        <v>0.78</v>
      </c>
      <c r="E619" s="67">
        <v>0.2</v>
      </c>
      <c r="F619" s="68">
        <f t="shared" si="80"/>
        <v>20</v>
      </c>
      <c r="G619" s="69">
        <f t="shared" si="81"/>
        <v>3.9</v>
      </c>
      <c r="H619" s="67">
        <v>15600</v>
      </c>
    </row>
    <row r="620" spans="2:8" x14ac:dyDescent="0.25">
      <c r="B620" s="7" t="s">
        <v>158</v>
      </c>
      <c r="C620" s="8">
        <f>SUM(C596:C619)</f>
        <v>2900</v>
      </c>
      <c r="D620" s="9">
        <f>SUM(D596:D619)</f>
        <v>1814598.8300000003</v>
      </c>
      <c r="E620" s="9">
        <f>SUM(E596:E619)</f>
        <v>39697.870000000003</v>
      </c>
      <c r="F620" s="10">
        <f t="shared" si="80"/>
        <v>0.15391980330991392</v>
      </c>
      <c r="G620" s="11">
        <f t="shared" si="81"/>
        <v>45.710231556504169</v>
      </c>
      <c r="H620" s="9">
        <f>SUM(H596:H619)</f>
        <v>279302695</v>
      </c>
    </row>
    <row r="621" spans="2:8" x14ac:dyDescent="0.25">
      <c r="B621" s="83" t="s">
        <v>159</v>
      </c>
      <c r="C621" s="12"/>
      <c r="D621" s="1"/>
      <c r="E621" s="1"/>
      <c r="G621" s="13"/>
    </row>
    <row r="622" spans="2:8" x14ac:dyDescent="0.25">
      <c r="B622" s="65" t="s">
        <v>11</v>
      </c>
      <c r="C622" s="66">
        <v>8</v>
      </c>
      <c r="D622" s="67">
        <v>61</v>
      </c>
      <c r="E622" s="67">
        <v>6</v>
      </c>
      <c r="F622" s="68">
        <f t="shared" ref="F622:F630" si="82">(H622/D622)/1000</f>
        <v>3.3360655737704921</v>
      </c>
      <c r="G622" s="69">
        <f t="shared" ref="G622:G630" si="83">D622/E622</f>
        <v>10.166666666666666</v>
      </c>
      <c r="H622" s="67">
        <v>203500</v>
      </c>
    </row>
    <row r="623" spans="2:8" x14ac:dyDescent="0.25">
      <c r="B623" s="65" t="s">
        <v>13</v>
      </c>
      <c r="C623" s="66">
        <v>4</v>
      </c>
      <c r="D623" s="67">
        <v>54</v>
      </c>
      <c r="E623" s="67">
        <v>2.5</v>
      </c>
      <c r="F623" s="68">
        <f t="shared" si="82"/>
        <v>3.0370370370370368</v>
      </c>
      <c r="G623" s="69">
        <f t="shared" si="83"/>
        <v>21.6</v>
      </c>
      <c r="H623" s="67">
        <v>164000</v>
      </c>
    </row>
    <row r="624" spans="2:8" x14ac:dyDescent="0.25">
      <c r="B624" s="65" t="s">
        <v>15</v>
      </c>
      <c r="C624" s="66">
        <v>25</v>
      </c>
      <c r="D624" s="67">
        <v>800</v>
      </c>
      <c r="E624" s="67">
        <v>25</v>
      </c>
      <c r="F624" s="68">
        <f t="shared" si="82"/>
        <v>0.21875</v>
      </c>
      <c r="G624" s="69">
        <f t="shared" si="83"/>
        <v>32</v>
      </c>
      <c r="H624" s="67">
        <v>175000</v>
      </c>
    </row>
    <row r="625" spans="2:8" x14ac:dyDescent="0.25">
      <c r="B625" s="65" t="s">
        <v>34</v>
      </c>
      <c r="C625" s="66">
        <v>17</v>
      </c>
      <c r="D625" s="67">
        <v>550</v>
      </c>
      <c r="E625" s="67">
        <v>10</v>
      </c>
      <c r="F625" s="68">
        <f t="shared" si="82"/>
        <v>0.22318181818181818</v>
      </c>
      <c r="G625" s="69">
        <f t="shared" si="83"/>
        <v>55</v>
      </c>
      <c r="H625" s="67">
        <v>122750</v>
      </c>
    </row>
    <row r="626" spans="2:8" x14ac:dyDescent="0.25">
      <c r="B626" s="65" t="s">
        <v>16</v>
      </c>
      <c r="C626" s="66">
        <v>3</v>
      </c>
      <c r="D626" s="67">
        <v>34.5</v>
      </c>
      <c r="E626" s="67">
        <v>3</v>
      </c>
      <c r="F626" s="68">
        <f t="shared" si="82"/>
        <v>2.5579710144927534</v>
      </c>
      <c r="G626" s="69">
        <f t="shared" si="83"/>
        <v>11.5</v>
      </c>
      <c r="H626" s="67">
        <v>88250</v>
      </c>
    </row>
    <row r="627" spans="2:8" x14ac:dyDescent="0.25">
      <c r="B627" s="65" t="s">
        <v>19</v>
      </c>
      <c r="C627" s="66">
        <v>10</v>
      </c>
      <c r="D627" s="67">
        <v>41</v>
      </c>
      <c r="E627" s="67">
        <v>8.5</v>
      </c>
      <c r="F627" s="68">
        <f t="shared" si="82"/>
        <v>3.3353658536585367</v>
      </c>
      <c r="G627" s="69">
        <f t="shared" si="83"/>
        <v>4.8235294117647056</v>
      </c>
      <c r="H627" s="67">
        <v>136750</v>
      </c>
    </row>
    <row r="628" spans="2:8" x14ac:dyDescent="0.25">
      <c r="B628" s="65" t="s">
        <v>20</v>
      </c>
      <c r="C628" s="66">
        <v>6</v>
      </c>
      <c r="D628" s="67">
        <v>25.5</v>
      </c>
      <c r="E628" s="67">
        <v>3</v>
      </c>
      <c r="F628" s="68">
        <f t="shared" si="82"/>
        <v>2.5</v>
      </c>
      <c r="G628" s="69">
        <f t="shared" si="83"/>
        <v>8.5</v>
      </c>
      <c r="H628" s="67">
        <v>63750</v>
      </c>
    </row>
    <row r="629" spans="2:8" x14ac:dyDescent="0.25">
      <c r="B629" s="65" t="s">
        <v>23</v>
      </c>
      <c r="C629" s="66">
        <v>15</v>
      </c>
      <c r="D629" s="67">
        <v>30</v>
      </c>
      <c r="E629" s="67">
        <v>9</v>
      </c>
      <c r="F629" s="68">
        <f t="shared" si="82"/>
        <v>1.5</v>
      </c>
      <c r="G629" s="69">
        <f t="shared" si="83"/>
        <v>3.3333333333333335</v>
      </c>
      <c r="H629" s="67">
        <v>45000</v>
      </c>
    </row>
    <row r="630" spans="2:8" x14ac:dyDescent="0.25">
      <c r="B630" s="7" t="s">
        <v>160</v>
      </c>
      <c r="C630" s="8">
        <f>SUM(C622:C629)</f>
        <v>88</v>
      </c>
      <c r="D630" s="9">
        <f>SUM(D622:D629)</f>
        <v>1596</v>
      </c>
      <c r="E630" s="9">
        <f>SUM(E622:E629)</f>
        <v>67</v>
      </c>
      <c r="F630" s="10">
        <f t="shared" si="82"/>
        <v>0.62593984962406013</v>
      </c>
      <c r="G630" s="11">
        <f t="shared" si="83"/>
        <v>23.82089552238806</v>
      </c>
      <c r="H630" s="9">
        <f>SUM(H622:H629)</f>
        <v>999000</v>
      </c>
    </row>
    <row r="631" spans="2:8" x14ac:dyDescent="0.25">
      <c r="B631" s="83" t="s">
        <v>161</v>
      </c>
      <c r="C631" s="12"/>
      <c r="D631" s="1"/>
      <c r="E631" s="1"/>
      <c r="G631" s="13"/>
    </row>
    <row r="632" spans="2:8" x14ac:dyDescent="0.25">
      <c r="B632" s="65" t="s">
        <v>11</v>
      </c>
      <c r="C632" s="66">
        <v>1</v>
      </c>
      <c r="D632" s="67">
        <v>350</v>
      </c>
      <c r="E632" s="67">
        <v>35</v>
      </c>
      <c r="F632" s="68">
        <f t="shared" ref="F632:F637" si="84">(H632/D632)/1000</f>
        <v>1.2</v>
      </c>
      <c r="G632" s="69">
        <f t="shared" ref="G632:G637" si="85">D632/E632</f>
        <v>10</v>
      </c>
      <c r="H632" s="67">
        <v>420000</v>
      </c>
    </row>
    <row r="633" spans="2:8" x14ac:dyDescent="0.25">
      <c r="B633" s="65" t="s">
        <v>13</v>
      </c>
      <c r="C633" s="66">
        <v>4</v>
      </c>
      <c r="D633" s="67">
        <v>57.5</v>
      </c>
      <c r="E633" s="67">
        <v>5.6</v>
      </c>
      <c r="F633" s="68">
        <f t="shared" si="84"/>
        <v>1.3260869565217392</v>
      </c>
      <c r="G633" s="69">
        <f t="shared" si="85"/>
        <v>10.267857142857144</v>
      </c>
      <c r="H633" s="67">
        <v>76250</v>
      </c>
    </row>
    <row r="634" spans="2:8" x14ac:dyDescent="0.25">
      <c r="B634" s="65" t="s">
        <v>61</v>
      </c>
      <c r="C634" s="66">
        <v>1</v>
      </c>
      <c r="D634" s="67">
        <v>6.36</v>
      </c>
      <c r="E634" s="67">
        <v>2.7</v>
      </c>
      <c r="F634" s="68">
        <f t="shared" si="84"/>
        <v>28.245094339622639</v>
      </c>
      <c r="G634" s="69">
        <f t="shared" si="85"/>
        <v>2.3555555555555556</v>
      </c>
      <c r="H634" s="67">
        <v>179638.8</v>
      </c>
    </row>
    <row r="635" spans="2:8" x14ac:dyDescent="0.25">
      <c r="B635" s="65" t="s">
        <v>15</v>
      </c>
      <c r="C635" s="66">
        <v>1</v>
      </c>
      <c r="D635" s="67">
        <v>2100</v>
      </c>
      <c r="E635" s="67">
        <v>33</v>
      </c>
      <c r="F635" s="68">
        <f t="shared" si="84"/>
        <v>0.09</v>
      </c>
      <c r="G635" s="69">
        <f t="shared" si="85"/>
        <v>63.636363636363633</v>
      </c>
      <c r="H635" s="67">
        <v>189000</v>
      </c>
    </row>
    <row r="636" spans="2:8" x14ac:dyDescent="0.25">
      <c r="B636" s="65" t="s">
        <v>36</v>
      </c>
      <c r="C636" s="66">
        <v>7</v>
      </c>
      <c r="D636" s="67">
        <v>1054.75</v>
      </c>
      <c r="E636" s="67">
        <v>32.799999999999997</v>
      </c>
      <c r="F636" s="68">
        <f t="shared" si="84"/>
        <v>0.53240341313107375</v>
      </c>
      <c r="G636" s="69">
        <f t="shared" si="85"/>
        <v>32.157012195121951</v>
      </c>
      <c r="H636" s="67">
        <v>561552.5</v>
      </c>
    </row>
    <row r="637" spans="2:8" x14ac:dyDescent="0.25">
      <c r="B637" s="7" t="s">
        <v>162</v>
      </c>
      <c r="C637" s="8">
        <f>SUM(C632:C636)</f>
        <v>14</v>
      </c>
      <c r="D637" s="9">
        <f>SUM(D632:D636)</f>
        <v>3568.61</v>
      </c>
      <c r="E637" s="9">
        <f>SUM(E632:E636)</f>
        <v>109.10000000000001</v>
      </c>
      <c r="F637" s="10">
        <f t="shared" si="84"/>
        <v>0.39971902225236156</v>
      </c>
      <c r="G637" s="11">
        <f t="shared" si="85"/>
        <v>32.709532538955088</v>
      </c>
      <c r="H637" s="9">
        <f>SUM(H632:H636)</f>
        <v>1426441.3</v>
      </c>
    </row>
    <row r="638" spans="2:8" x14ac:dyDescent="0.25">
      <c r="B638" s="83" t="s">
        <v>163</v>
      </c>
      <c r="C638" s="12"/>
      <c r="D638" s="1"/>
      <c r="E638" s="1"/>
      <c r="G638" s="13"/>
    </row>
    <row r="639" spans="2:8" x14ac:dyDescent="0.25">
      <c r="B639" s="65" t="s">
        <v>11</v>
      </c>
      <c r="C639" s="66">
        <v>5</v>
      </c>
      <c r="D639" s="67">
        <v>57</v>
      </c>
      <c r="E639" s="67">
        <v>16.5</v>
      </c>
      <c r="F639" s="68">
        <f>(H639/D639)/1000</f>
        <v>2.9701754385964914</v>
      </c>
      <c r="G639" s="69">
        <f>D639/E639</f>
        <v>3.4545454545454546</v>
      </c>
      <c r="H639" s="67">
        <v>169300</v>
      </c>
    </row>
    <row r="640" spans="2:8" x14ac:dyDescent="0.25">
      <c r="B640" s="65" t="s">
        <v>13</v>
      </c>
      <c r="C640" s="66">
        <v>20</v>
      </c>
      <c r="D640" s="67">
        <v>9110</v>
      </c>
      <c r="E640" s="67">
        <v>543</v>
      </c>
      <c r="F640" s="68">
        <f>(H640/D640)/1000</f>
        <v>2.0062019758507135</v>
      </c>
      <c r="G640" s="69">
        <f>D640/E640</f>
        <v>16.777163904235728</v>
      </c>
      <c r="H640" s="67">
        <v>18276500</v>
      </c>
    </row>
    <row r="641" spans="2:8" x14ac:dyDescent="0.25">
      <c r="B641" s="65" t="s">
        <v>30</v>
      </c>
      <c r="C641" s="66">
        <v>20</v>
      </c>
      <c r="D641" s="67">
        <v>1800</v>
      </c>
      <c r="E641" s="67">
        <v>141</v>
      </c>
      <c r="F641" s="68">
        <f>(H641/D641)/1000</f>
        <v>2.0919444444444442</v>
      </c>
      <c r="G641" s="69">
        <f>D641/E641</f>
        <v>12.76595744680851</v>
      </c>
      <c r="H641" s="67">
        <v>3765500</v>
      </c>
    </row>
    <row r="642" spans="2:8" x14ac:dyDescent="0.25">
      <c r="B642" s="65" t="s">
        <v>14</v>
      </c>
      <c r="C642" s="66">
        <v>5</v>
      </c>
      <c r="D642" s="67">
        <v>49.3</v>
      </c>
      <c r="E642" s="67">
        <v>19.7</v>
      </c>
      <c r="F642" s="68">
        <f>(H642/D642)/1000</f>
        <v>2.1474645030425963</v>
      </c>
      <c r="G642" s="69">
        <f>D642/E642</f>
        <v>2.5025380710659899</v>
      </c>
      <c r="H642" s="67">
        <v>105870</v>
      </c>
    </row>
    <row r="643" spans="2:8" x14ac:dyDescent="0.25">
      <c r="B643" s="7" t="s">
        <v>164</v>
      </c>
      <c r="C643" s="8">
        <f>SUM(C639:C642)</f>
        <v>50</v>
      </c>
      <c r="D643" s="9">
        <f>SUM(D639:D642)</f>
        <v>11016.3</v>
      </c>
      <c r="E643" s="9">
        <f>SUM(E639:E642)</f>
        <v>720.2</v>
      </c>
      <c r="F643" s="10">
        <f>(H643/D643)/1000</f>
        <v>2.0258317220845479</v>
      </c>
      <c r="G643" s="11">
        <f>D643/E643</f>
        <v>15.296167731185779</v>
      </c>
      <c r="H643" s="9">
        <f>SUM(H639:H642)</f>
        <v>22317170</v>
      </c>
    </row>
    <row r="644" spans="2:8" x14ac:dyDescent="0.25">
      <c r="B644" s="83" t="s">
        <v>165</v>
      </c>
      <c r="C644" s="12"/>
      <c r="D644" s="1"/>
      <c r="E644" s="1"/>
      <c r="G644" s="13"/>
    </row>
    <row r="645" spans="2:8" x14ac:dyDescent="0.25">
      <c r="B645" s="65" t="s">
        <v>40</v>
      </c>
      <c r="C645" s="66">
        <v>4</v>
      </c>
      <c r="D645" s="67">
        <v>7</v>
      </c>
      <c r="E645" s="67">
        <v>0.4</v>
      </c>
      <c r="F645" s="68">
        <f t="shared" ref="F645:F656" si="86">(H645/D645)/1000</f>
        <v>1.7214285714285713</v>
      </c>
      <c r="G645" s="69">
        <f t="shared" ref="G645:G656" si="87">D645/E645</f>
        <v>17.5</v>
      </c>
      <c r="H645" s="67">
        <v>12050</v>
      </c>
    </row>
    <row r="646" spans="2:8" x14ac:dyDescent="0.25">
      <c r="B646" s="65" t="s">
        <v>13</v>
      </c>
      <c r="C646" s="66">
        <v>55</v>
      </c>
      <c r="D646" s="67">
        <v>317.5</v>
      </c>
      <c r="E646" s="67">
        <v>26.9</v>
      </c>
      <c r="F646" s="68">
        <f t="shared" si="86"/>
        <v>1.7039370078740157</v>
      </c>
      <c r="G646" s="69">
        <f t="shared" si="87"/>
        <v>11.802973977695167</v>
      </c>
      <c r="H646" s="67">
        <v>541000</v>
      </c>
    </row>
    <row r="647" spans="2:8" x14ac:dyDescent="0.25">
      <c r="B647" s="65" t="s">
        <v>56</v>
      </c>
      <c r="C647" s="66">
        <v>14</v>
      </c>
      <c r="D647" s="67">
        <v>17</v>
      </c>
      <c r="E647" s="67">
        <v>12.7</v>
      </c>
      <c r="F647" s="68">
        <f t="shared" si="86"/>
        <v>3.3823529411764706</v>
      </c>
      <c r="G647" s="69">
        <f t="shared" si="87"/>
        <v>1.3385826771653544</v>
      </c>
      <c r="H647" s="67">
        <v>57500</v>
      </c>
    </row>
    <row r="648" spans="2:8" x14ac:dyDescent="0.25">
      <c r="B648" s="65" t="s">
        <v>41</v>
      </c>
      <c r="C648" s="66">
        <v>63</v>
      </c>
      <c r="D648" s="67">
        <v>456</v>
      </c>
      <c r="E648" s="67">
        <v>41.8</v>
      </c>
      <c r="F648" s="68">
        <f t="shared" si="86"/>
        <v>0.82499999999999996</v>
      </c>
      <c r="G648" s="69">
        <f t="shared" si="87"/>
        <v>10.90909090909091</v>
      </c>
      <c r="H648" s="67">
        <v>376200</v>
      </c>
    </row>
    <row r="649" spans="2:8" x14ac:dyDescent="0.25">
      <c r="B649" s="65" t="s">
        <v>30</v>
      </c>
      <c r="C649" s="66">
        <v>67</v>
      </c>
      <c r="D649" s="67">
        <v>399</v>
      </c>
      <c r="E649" s="67">
        <v>45.5</v>
      </c>
      <c r="F649" s="68">
        <f t="shared" si="86"/>
        <v>1.32</v>
      </c>
      <c r="G649" s="69">
        <f t="shared" si="87"/>
        <v>8.7692307692307701</v>
      </c>
      <c r="H649" s="67">
        <v>526680</v>
      </c>
    </row>
    <row r="650" spans="2:8" x14ac:dyDescent="0.25">
      <c r="B650" s="65" t="s">
        <v>17</v>
      </c>
      <c r="C650" s="66">
        <v>12</v>
      </c>
      <c r="D650" s="67">
        <v>126.2</v>
      </c>
      <c r="E650" s="67">
        <v>65</v>
      </c>
      <c r="F650" s="68">
        <f t="shared" si="86"/>
        <v>4.2001584786053883</v>
      </c>
      <c r="G650" s="69">
        <f t="shared" si="87"/>
        <v>1.9415384615384617</v>
      </c>
      <c r="H650" s="67">
        <v>530060</v>
      </c>
    </row>
    <row r="651" spans="2:8" x14ac:dyDescent="0.25">
      <c r="B651" s="65" t="s">
        <v>44</v>
      </c>
      <c r="C651" s="66">
        <v>4</v>
      </c>
      <c r="D651" s="67">
        <v>16</v>
      </c>
      <c r="E651" s="67">
        <v>2</v>
      </c>
      <c r="F651" s="68">
        <f t="shared" si="86"/>
        <v>2.5</v>
      </c>
      <c r="G651" s="69">
        <f t="shared" si="87"/>
        <v>8</v>
      </c>
      <c r="H651" s="67">
        <v>40000</v>
      </c>
    </row>
    <row r="652" spans="2:8" x14ac:dyDescent="0.25">
      <c r="B652" s="65" t="s">
        <v>45</v>
      </c>
      <c r="C652" s="66">
        <v>2</v>
      </c>
      <c r="D652" s="67">
        <v>4</v>
      </c>
      <c r="E652" s="67">
        <v>0.2</v>
      </c>
      <c r="F652" s="68">
        <f t="shared" si="86"/>
        <v>1.75</v>
      </c>
      <c r="G652" s="69">
        <f t="shared" si="87"/>
        <v>20</v>
      </c>
      <c r="H652" s="67">
        <v>7000</v>
      </c>
    </row>
    <row r="653" spans="2:8" x14ac:dyDescent="0.25">
      <c r="B653" s="65" t="s">
        <v>23</v>
      </c>
      <c r="C653" s="66">
        <v>2</v>
      </c>
      <c r="D653" s="67">
        <v>4818</v>
      </c>
      <c r="E653" s="67">
        <v>554</v>
      </c>
      <c r="F653" s="68">
        <f t="shared" si="86"/>
        <v>1.27</v>
      </c>
      <c r="G653" s="69">
        <f t="shared" si="87"/>
        <v>8.6967509025270751</v>
      </c>
      <c r="H653" s="67">
        <v>6118860</v>
      </c>
    </row>
    <row r="654" spans="2:8" x14ac:dyDescent="0.25">
      <c r="B654" s="65" t="s">
        <v>36</v>
      </c>
      <c r="C654" s="66">
        <v>1</v>
      </c>
      <c r="D654" s="67">
        <v>5200</v>
      </c>
      <c r="E654" s="67">
        <v>186</v>
      </c>
      <c r="F654" s="68">
        <f t="shared" si="86"/>
        <v>0.5</v>
      </c>
      <c r="G654" s="69">
        <f t="shared" si="87"/>
        <v>27.956989247311828</v>
      </c>
      <c r="H654" s="67">
        <v>2600000</v>
      </c>
    </row>
    <row r="655" spans="2:8" x14ac:dyDescent="0.25">
      <c r="B655" s="65" t="s">
        <v>157</v>
      </c>
      <c r="C655" s="66">
        <v>2</v>
      </c>
      <c r="D655" s="67">
        <v>1667</v>
      </c>
      <c r="E655" s="67">
        <v>395</v>
      </c>
      <c r="F655" s="68">
        <f t="shared" si="86"/>
        <v>2</v>
      </c>
      <c r="G655" s="69">
        <f t="shared" si="87"/>
        <v>4.2202531645569623</v>
      </c>
      <c r="H655" s="67">
        <v>3334000</v>
      </c>
    </row>
    <row r="656" spans="2:8" x14ac:dyDescent="0.25">
      <c r="B656" s="7" t="s">
        <v>166</v>
      </c>
      <c r="C656" s="8">
        <f>SUM(C645:C655)</f>
        <v>226</v>
      </c>
      <c r="D656" s="9">
        <f>SUM(D645:D655)</f>
        <v>13027.7</v>
      </c>
      <c r="E656" s="9">
        <f>SUM(E645:E655)</f>
        <v>1329.5</v>
      </c>
      <c r="F656" s="10">
        <f t="shared" si="86"/>
        <v>1.0856367585989852</v>
      </c>
      <c r="G656" s="11">
        <f t="shared" si="87"/>
        <v>9.7989469725460712</v>
      </c>
      <c r="H656" s="9">
        <f>SUM(H645:H655)</f>
        <v>14143350</v>
      </c>
    </row>
    <row r="657" spans="2:8" x14ac:dyDescent="0.25">
      <c r="B657" s="83" t="s">
        <v>167</v>
      </c>
      <c r="C657" s="12"/>
      <c r="D657" s="1"/>
      <c r="E657" s="1"/>
      <c r="G657" s="13"/>
    </row>
    <row r="658" spans="2:8" x14ac:dyDescent="0.25">
      <c r="B658" s="65" t="s">
        <v>13</v>
      </c>
      <c r="C658" s="66">
        <v>43</v>
      </c>
      <c r="D658" s="67">
        <v>450</v>
      </c>
      <c r="E658" s="67">
        <v>43.8</v>
      </c>
      <c r="F658" s="68">
        <f>(H658/D658)/1000</f>
        <v>2.0257777777777779</v>
      </c>
      <c r="G658" s="69">
        <f>D658/E658</f>
        <v>10.273972602739727</v>
      </c>
      <c r="H658" s="67">
        <v>911600</v>
      </c>
    </row>
    <row r="659" spans="2:8" x14ac:dyDescent="0.25">
      <c r="B659" s="65" t="s">
        <v>15</v>
      </c>
      <c r="C659" s="66">
        <v>3</v>
      </c>
      <c r="D659" s="67">
        <v>21800</v>
      </c>
      <c r="E659" s="67">
        <v>361</v>
      </c>
      <c r="F659" s="68">
        <f>(H659/D659)/1000</f>
        <v>0.13</v>
      </c>
      <c r="G659" s="69">
        <f>D659/E659</f>
        <v>60.387811634349028</v>
      </c>
      <c r="H659" s="67">
        <v>2834000</v>
      </c>
    </row>
    <row r="660" spans="2:8" x14ac:dyDescent="0.25">
      <c r="B660" s="65" t="s">
        <v>16</v>
      </c>
      <c r="C660" s="66">
        <v>35</v>
      </c>
      <c r="D660" s="67">
        <v>4980</v>
      </c>
      <c r="E660" s="67">
        <v>304</v>
      </c>
      <c r="F660" s="68">
        <f>(H660/D660)/1000</f>
        <v>1.5554216867469879</v>
      </c>
      <c r="G660" s="69">
        <f>D660/E660</f>
        <v>16.381578947368421</v>
      </c>
      <c r="H660" s="67">
        <v>7746000</v>
      </c>
    </row>
    <row r="661" spans="2:8" x14ac:dyDescent="0.25">
      <c r="B661" s="7" t="s">
        <v>168</v>
      </c>
      <c r="C661" s="8">
        <f>SUM(C658:C660)</f>
        <v>81</v>
      </c>
      <c r="D661" s="9">
        <f>SUM(D658:D660)</f>
        <v>27230</v>
      </c>
      <c r="E661" s="9">
        <f>SUM(E658:E660)</f>
        <v>708.8</v>
      </c>
      <c r="F661" s="10">
        <f>(H661/D661)/1000</f>
        <v>0.42201983106867424</v>
      </c>
      <c r="G661" s="11">
        <f>D661/E661</f>
        <v>38.417042889390522</v>
      </c>
      <c r="H661" s="9">
        <f>SUM(H658:H660)</f>
        <v>11491600</v>
      </c>
    </row>
    <row r="662" spans="2:8" x14ac:dyDescent="0.25">
      <c r="B662" s="83" t="s">
        <v>169</v>
      </c>
      <c r="C662" s="12"/>
      <c r="D662" s="1"/>
      <c r="E662" s="1"/>
      <c r="G662" s="13"/>
    </row>
    <row r="663" spans="2:8" x14ac:dyDescent="0.25">
      <c r="B663" s="65" t="s">
        <v>11</v>
      </c>
      <c r="C663" s="66">
        <v>1</v>
      </c>
      <c r="D663" s="67">
        <v>1.1000000000000001</v>
      </c>
      <c r="E663" s="67">
        <v>0.15</v>
      </c>
      <c r="F663" s="68">
        <f t="shared" ref="F663:F675" si="88">(H663/D663)/1000</f>
        <v>1.4099999999999997</v>
      </c>
      <c r="G663" s="69">
        <f t="shared" ref="G663:G675" si="89">D663/E663</f>
        <v>7.3333333333333339</v>
      </c>
      <c r="H663" s="67">
        <v>1551</v>
      </c>
    </row>
    <row r="664" spans="2:8" x14ac:dyDescent="0.25">
      <c r="B664" s="65" t="s">
        <v>13</v>
      </c>
      <c r="C664" s="66">
        <v>10</v>
      </c>
      <c r="D664" s="67">
        <v>60.48</v>
      </c>
      <c r="E664" s="67">
        <v>6.88</v>
      </c>
      <c r="F664" s="68">
        <f t="shared" si="88"/>
        <v>3.4403240740740739</v>
      </c>
      <c r="G664" s="69">
        <f t="shared" si="89"/>
        <v>8.7906976744186043</v>
      </c>
      <c r="H664" s="67">
        <v>208070.8</v>
      </c>
    </row>
    <row r="665" spans="2:8" x14ac:dyDescent="0.25">
      <c r="B665" s="65" t="s">
        <v>41</v>
      </c>
      <c r="C665" s="66">
        <v>1</v>
      </c>
      <c r="D665" s="67">
        <v>1</v>
      </c>
      <c r="E665" s="67">
        <v>7.0000000000000007E-2</v>
      </c>
      <c r="F665" s="68">
        <f t="shared" si="88"/>
        <v>3.794</v>
      </c>
      <c r="G665" s="69">
        <f t="shared" si="89"/>
        <v>14.285714285714285</v>
      </c>
      <c r="H665" s="67">
        <v>3794</v>
      </c>
    </row>
    <row r="666" spans="2:8" x14ac:dyDescent="0.25">
      <c r="B666" s="65" t="s">
        <v>30</v>
      </c>
      <c r="C666" s="66">
        <v>6</v>
      </c>
      <c r="D666" s="67">
        <v>68.03</v>
      </c>
      <c r="E666" s="67">
        <v>7.15</v>
      </c>
      <c r="F666" s="68">
        <f t="shared" si="88"/>
        <v>4.1152609143025138</v>
      </c>
      <c r="G666" s="69">
        <f t="shared" si="89"/>
        <v>9.5146853146853143</v>
      </c>
      <c r="H666" s="67">
        <v>279961.2</v>
      </c>
    </row>
    <row r="667" spans="2:8" x14ac:dyDescent="0.25">
      <c r="B667" s="65" t="s">
        <v>61</v>
      </c>
      <c r="C667" s="66">
        <v>2</v>
      </c>
      <c r="D667" s="67">
        <v>4.2</v>
      </c>
      <c r="E667" s="67">
        <v>1.85</v>
      </c>
      <c r="F667" s="68">
        <f t="shared" si="88"/>
        <v>18.329999999999998</v>
      </c>
      <c r="G667" s="69">
        <f t="shared" si="89"/>
        <v>2.2702702702702702</v>
      </c>
      <c r="H667" s="67">
        <v>76986</v>
      </c>
    </row>
    <row r="668" spans="2:8" x14ac:dyDescent="0.25">
      <c r="B668" s="65" t="s">
        <v>16</v>
      </c>
      <c r="C668" s="66">
        <v>3</v>
      </c>
      <c r="D668" s="67">
        <v>16.850000000000001</v>
      </c>
      <c r="E668" s="67">
        <v>1.53</v>
      </c>
      <c r="F668" s="68">
        <f t="shared" si="88"/>
        <v>1.7781305637982194</v>
      </c>
      <c r="G668" s="69">
        <f t="shared" si="89"/>
        <v>11.013071895424837</v>
      </c>
      <c r="H668" s="67">
        <v>29961.5</v>
      </c>
    </row>
    <row r="669" spans="2:8" x14ac:dyDescent="0.25">
      <c r="B669" s="65" t="s">
        <v>94</v>
      </c>
      <c r="C669" s="66">
        <v>2</v>
      </c>
      <c r="D669" s="67">
        <v>2.1</v>
      </c>
      <c r="E669" s="67">
        <v>0.2</v>
      </c>
      <c r="F669" s="68">
        <f t="shared" si="88"/>
        <v>5</v>
      </c>
      <c r="G669" s="69">
        <f t="shared" si="89"/>
        <v>10.5</v>
      </c>
      <c r="H669" s="67">
        <v>10500</v>
      </c>
    </row>
    <row r="670" spans="2:8" x14ac:dyDescent="0.25">
      <c r="B670" s="65" t="s">
        <v>17</v>
      </c>
      <c r="C670" s="66">
        <v>25</v>
      </c>
      <c r="D670" s="67">
        <v>9.35</v>
      </c>
      <c r="E670" s="67">
        <v>12.25</v>
      </c>
      <c r="F670" s="68">
        <f t="shared" si="88"/>
        <v>10.893048128342247</v>
      </c>
      <c r="G670" s="69">
        <f t="shared" si="89"/>
        <v>0.76326530612244892</v>
      </c>
      <c r="H670" s="67">
        <v>101850</v>
      </c>
    </row>
    <row r="671" spans="2:8" x14ac:dyDescent="0.25">
      <c r="B671" s="65" t="s">
        <v>19</v>
      </c>
      <c r="C671" s="66">
        <v>2</v>
      </c>
      <c r="D671" s="67">
        <v>8.4</v>
      </c>
      <c r="E671" s="67">
        <v>0.95</v>
      </c>
      <c r="F671" s="68">
        <f t="shared" si="88"/>
        <v>2.7764285714285712</v>
      </c>
      <c r="G671" s="69">
        <f t="shared" si="89"/>
        <v>8.8421052631578956</v>
      </c>
      <c r="H671" s="67">
        <v>23322</v>
      </c>
    </row>
    <row r="672" spans="2:8" x14ac:dyDescent="0.25">
      <c r="B672" s="65" t="s">
        <v>23</v>
      </c>
      <c r="C672" s="66">
        <v>4</v>
      </c>
      <c r="D672" s="67">
        <v>17.350000000000001</v>
      </c>
      <c r="E672" s="67">
        <v>6.95</v>
      </c>
      <c r="F672" s="68">
        <f t="shared" si="88"/>
        <v>1.8253602305475505</v>
      </c>
      <c r="G672" s="69">
        <f t="shared" si="89"/>
        <v>2.4964028776978417</v>
      </c>
      <c r="H672" s="67">
        <v>31670</v>
      </c>
    </row>
    <row r="673" spans="2:8" x14ac:dyDescent="0.25">
      <c r="B673" s="65" t="s">
        <v>36</v>
      </c>
      <c r="C673" s="66">
        <v>1</v>
      </c>
      <c r="D673" s="67">
        <v>425</v>
      </c>
      <c r="E673" s="67">
        <v>8.6999999999999993</v>
      </c>
      <c r="F673" s="68">
        <f t="shared" si="88"/>
        <v>0.6415294117647059</v>
      </c>
      <c r="G673" s="69">
        <f t="shared" si="89"/>
        <v>48.850574712643684</v>
      </c>
      <c r="H673" s="67">
        <v>272650</v>
      </c>
    </row>
    <row r="674" spans="2:8" x14ac:dyDescent="0.25">
      <c r="B674" s="65" t="s">
        <v>24</v>
      </c>
      <c r="C674" s="66">
        <v>1</v>
      </c>
      <c r="D674" s="67">
        <v>2.8</v>
      </c>
      <c r="E674" s="67">
        <v>0.16</v>
      </c>
      <c r="F674" s="68">
        <f t="shared" si="88"/>
        <v>5</v>
      </c>
      <c r="G674" s="69">
        <f t="shared" si="89"/>
        <v>17.5</v>
      </c>
      <c r="H674" s="67">
        <v>14000</v>
      </c>
    </row>
    <row r="675" spans="2:8" x14ac:dyDescent="0.25">
      <c r="B675" s="7" t="s">
        <v>170</v>
      </c>
      <c r="C675" s="8">
        <f>SUM(C663:C674)</f>
        <v>58</v>
      </c>
      <c r="D675" s="9">
        <f>SUM(D663:D674)</f>
        <v>616.66</v>
      </c>
      <c r="E675" s="9">
        <f>SUM(E663:E674)</f>
        <v>46.84</v>
      </c>
      <c r="F675" s="10">
        <f t="shared" si="88"/>
        <v>1.7097209159017936</v>
      </c>
      <c r="G675" s="11">
        <f t="shared" si="89"/>
        <v>13.16524338172502</v>
      </c>
      <c r="H675" s="9">
        <f>SUM(H663:H674)</f>
        <v>1054316.5</v>
      </c>
    </row>
    <row r="676" spans="2:8" x14ac:dyDescent="0.25">
      <c r="B676" s="83" t="s">
        <v>171</v>
      </c>
      <c r="C676" s="12"/>
      <c r="D676" s="1"/>
      <c r="E676" s="1"/>
      <c r="G676" s="13"/>
    </row>
    <row r="677" spans="2:8" x14ac:dyDescent="0.25">
      <c r="B677" s="65" t="s">
        <v>41</v>
      </c>
      <c r="C677" s="66">
        <v>26</v>
      </c>
      <c r="D677" s="67">
        <v>87.2</v>
      </c>
      <c r="E677" s="67">
        <v>11.68</v>
      </c>
      <c r="F677" s="68">
        <f t="shared" ref="F677:F690" si="90">(H677/D677)/1000</f>
        <v>1.0070642201834863</v>
      </c>
      <c r="G677" s="69">
        <f t="shared" ref="G677:G690" si="91">D677/E677</f>
        <v>7.4657534246575343</v>
      </c>
      <c r="H677" s="67">
        <v>87816</v>
      </c>
    </row>
    <row r="678" spans="2:8" x14ac:dyDescent="0.25">
      <c r="B678" s="65" t="s">
        <v>42</v>
      </c>
      <c r="C678" s="66">
        <v>63</v>
      </c>
      <c r="D678" s="67">
        <v>602.65</v>
      </c>
      <c r="E678" s="67">
        <v>13.3</v>
      </c>
      <c r="F678" s="68">
        <f t="shared" si="90"/>
        <v>1.7875607732514727</v>
      </c>
      <c r="G678" s="69">
        <f t="shared" si="91"/>
        <v>45.312030075187963</v>
      </c>
      <c r="H678" s="67">
        <v>1077273.5</v>
      </c>
    </row>
    <row r="679" spans="2:8" x14ac:dyDescent="0.25">
      <c r="B679" s="65" t="s">
        <v>15</v>
      </c>
      <c r="C679" s="66">
        <v>3</v>
      </c>
      <c r="D679" s="67">
        <v>905.4</v>
      </c>
      <c r="E679" s="67">
        <v>20.12</v>
      </c>
      <c r="F679" s="68">
        <f t="shared" si="90"/>
        <v>0.14000000000000001</v>
      </c>
      <c r="G679" s="69">
        <f t="shared" si="91"/>
        <v>45</v>
      </c>
      <c r="H679" s="67">
        <v>126756</v>
      </c>
    </row>
    <row r="680" spans="2:8" x14ac:dyDescent="0.25">
      <c r="B680" s="65" t="s">
        <v>16</v>
      </c>
      <c r="C680" s="66">
        <v>2</v>
      </c>
      <c r="D680" s="67">
        <v>28.59</v>
      </c>
      <c r="E680" s="67">
        <v>2.48</v>
      </c>
      <c r="F680" s="68">
        <f t="shared" si="90"/>
        <v>1.068905211612452</v>
      </c>
      <c r="G680" s="69">
        <f t="shared" si="91"/>
        <v>11.528225806451612</v>
      </c>
      <c r="H680" s="67">
        <v>30560</v>
      </c>
    </row>
    <row r="681" spans="2:8" x14ac:dyDescent="0.25">
      <c r="B681" s="65" t="s">
        <v>17</v>
      </c>
      <c r="C681" s="66">
        <v>5</v>
      </c>
      <c r="D681" s="67">
        <v>5.5</v>
      </c>
      <c r="E681" s="67">
        <v>7.13</v>
      </c>
      <c r="F681" s="68">
        <f t="shared" si="90"/>
        <v>4.204545454545455</v>
      </c>
      <c r="G681" s="69">
        <f t="shared" si="91"/>
        <v>0.77138849929873776</v>
      </c>
      <c r="H681" s="67">
        <v>23125</v>
      </c>
    </row>
    <row r="682" spans="2:8" x14ac:dyDescent="0.25">
      <c r="B682" s="65" t="s">
        <v>45</v>
      </c>
      <c r="C682" s="66">
        <v>44</v>
      </c>
      <c r="D682" s="67">
        <v>312.89</v>
      </c>
      <c r="E682" s="67">
        <v>11.37</v>
      </c>
      <c r="F682" s="68">
        <f t="shared" si="90"/>
        <v>1.7585314327719008</v>
      </c>
      <c r="G682" s="69">
        <f t="shared" si="91"/>
        <v>27.518909410729993</v>
      </c>
      <c r="H682" s="67">
        <v>550226.9</v>
      </c>
    </row>
    <row r="683" spans="2:8" x14ac:dyDescent="0.25">
      <c r="B683" s="65" t="s">
        <v>106</v>
      </c>
      <c r="C683" s="66">
        <v>27</v>
      </c>
      <c r="D683" s="67">
        <v>246.08</v>
      </c>
      <c r="E683" s="67">
        <v>15.75</v>
      </c>
      <c r="F683" s="68">
        <f t="shared" si="90"/>
        <v>1.4900008127438231</v>
      </c>
      <c r="G683" s="69">
        <f t="shared" si="91"/>
        <v>15.624126984126985</v>
      </c>
      <c r="H683" s="67">
        <v>366659.4</v>
      </c>
    </row>
    <row r="684" spans="2:8" x14ac:dyDescent="0.25">
      <c r="B684" s="65" t="s">
        <v>50</v>
      </c>
      <c r="C684" s="66">
        <v>28</v>
      </c>
      <c r="D684" s="67">
        <v>397.17</v>
      </c>
      <c r="E684" s="67">
        <v>9.7100000000000009</v>
      </c>
      <c r="F684" s="68">
        <f t="shared" si="90"/>
        <v>1.7839214945741118</v>
      </c>
      <c r="G684" s="69">
        <f t="shared" si="91"/>
        <v>40.903192584963953</v>
      </c>
      <c r="H684" s="67">
        <v>708520.1</v>
      </c>
    </row>
    <row r="685" spans="2:8" x14ac:dyDescent="0.25">
      <c r="B685" s="65" t="s">
        <v>52</v>
      </c>
      <c r="C685" s="66">
        <v>39</v>
      </c>
      <c r="D685" s="67">
        <v>173.81</v>
      </c>
      <c r="E685" s="67">
        <v>12.58</v>
      </c>
      <c r="F685" s="68">
        <f t="shared" si="90"/>
        <v>3.0418934468672689</v>
      </c>
      <c r="G685" s="69">
        <f t="shared" si="91"/>
        <v>13.81637519872814</v>
      </c>
      <c r="H685" s="67">
        <v>528711.5</v>
      </c>
    </row>
    <row r="686" spans="2:8" x14ac:dyDescent="0.25">
      <c r="B686" s="65" t="s">
        <v>24</v>
      </c>
      <c r="C686" s="66">
        <v>136</v>
      </c>
      <c r="D686" s="67">
        <v>528.74</v>
      </c>
      <c r="E686" s="67">
        <v>77.099999999999994</v>
      </c>
      <c r="F686" s="68">
        <f t="shared" si="90"/>
        <v>2.1338442334606804</v>
      </c>
      <c r="G686" s="69">
        <f t="shared" si="91"/>
        <v>6.8578469520103766</v>
      </c>
      <c r="H686" s="67">
        <v>1128248.8</v>
      </c>
    </row>
    <row r="687" spans="2:8" x14ac:dyDescent="0.25">
      <c r="B687" s="65" t="s">
        <v>119</v>
      </c>
      <c r="C687" s="66">
        <v>53</v>
      </c>
      <c r="D687" s="67">
        <v>856.93</v>
      </c>
      <c r="E687" s="67">
        <v>18.93</v>
      </c>
      <c r="F687" s="68">
        <f t="shared" si="90"/>
        <v>2.7995049770693052</v>
      </c>
      <c r="G687" s="69">
        <f t="shared" si="91"/>
        <v>45.268357105124139</v>
      </c>
      <c r="H687" s="67">
        <v>2398979.7999999998</v>
      </c>
    </row>
    <row r="688" spans="2:8" x14ac:dyDescent="0.25">
      <c r="B688" s="65" t="s">
        <v>149</v>
      </c>
      <c r="C688" s="66">
        <v>2</v>
      </c>
      <c r="D688" s="67">
        <v>3.71</v>
      </c>
      <c r="E688" s="67">
        <v>0.66</v>
      </c>
      <c r="F688" s="68">
        <f t="shared" si="90"/>
        <v>13.439353099730459</v>
      </c>
      <c r="G688" s="69">
        <f t="shared" si="91"/>
        <v>5.6212121212121211</v>
      </c>
      <c r="H688" s="67">
        <v>49860</v>
      </c>
    </row>
    <row r="689" spans="2:8" x14ac:dyDescent="0.25">
      <c r="B689" s="65" t="s">
        <v>53</v>
      </c>
      <c r="C689" s="66">
        <v>2</v>
      </c>
      <c r="D689" s="67">
        <v>4.8600000000000003</v>
      </c>
      <c r="E689" s="67">
        <v>0.36</v>
      </c>
      <c r="F689" s="68">
        <f t="shared" si="90"/>
        <v>3.26</v>
      </c>
      <c r="G689" s="69">
        <f t="shared" si="91"/>
        <v>13.500000000000002</v>
      </c>
      <c r="H689" s="67">
        <v>15843.6</v>
      </c>
    </row>
    <row r="690" spans="2:8" x14ac:dyDescent="0.25">
      <c r="B690" s="7" t="s">
        <v>172</v>
      </c>
      <c r="C690" s="8">
        <f>SUM(C677:C689)</f>
        <v>430</v>
      </c>
      <c r="D690" s="9">
        <f>SUM(D677:D689)</f>
        <v>4153.53</v>
      </c>
      <c r="E690" s="9">
        <f>SUM(E677:E689)</f>
        <v>201.17</v>
      </c>
      <c r="F690" s="10">
        <f t="shared" si="90"/>
        <v>1.7076030749747806</v>
      </c>
      <c r="G690" s="11">
        <f t="shared" si="91"/>
        <v>20.646865834866034</v>
      </c>
      <c r="H690" s="9">
        <f>SUM(H677:H689)</f>
        <v>7092580.5999999996</v>
      </c>
    </row>
    <row r="691" spans="2:8" x14ac:dyDescent="0.25">
      <c r="B691" s="83" t="s">
        <v>173</v>
      </c>
      <c r="C691" s="12"/>
      <c r="D691" s="1"/>
      <c r="E691" s="1"/>
      <c r="G691" s="13"/>
    </row>
    <row r="692" spans="2:8" x14ac:dyDescent="0.25">
      <c r="B692" s="65" t="s">
        <v>39</v>
      </c>
      <c r="C692" s="66">
        <v>708</v>
      </c>
      <c r="D692" s="67">
        <v>138400</v>
      </c>
      <c r="E692" s="67">
        <v>4600</v>
      </c>
      <c r="F692" s="68">
        <f t="shared" ref="F692:F708" si="92">(H692/D692)/1000</f>
        <v>1.9882225433526011</v>
      </c>
      <c r="G692" s="69">
        <f t="shared" ref="G692:G708" si="93">D692/E692</f>
        <v>30.086956521739129</v>
      </c>
      <c r="H692" s="67">
        <v>275170000</v>
      </c>
    </row>
    <row r="693" spans="2:8" x14ac:dyDescent="0.25">
      <c r="B693" s="65" t="s">
        <v>11</v>
      </c>
      <c r="C693" s="66">
        <v>12</v>
      </c>
      <c r="D693" s="67">
        <v>2700</v>
      </c>
      <c r="E693" s="67">
        <v>155</v>
      </c>
      <c r="F693" s="68">
        <f t="shared" si="92"/>
        <v>0.61481481481481481</v>
      </c>
      <c r="G693" s="69">
        <f t="shared" si="93"/>
        <v>17.419354838709676</v>
      </c>
      <c r="H693" s="67">
        <v>1660000</v>
      </c>
    </row>
    <row r="694" spans="2:8" x14ac:dyDescent="0.25">
      <c r="B694" s="65" t="s">
        <v>13</v>
      </c>
      <c r="C694" s="66">
        <v>565</v>
      </c>
      <c r="D694" s="67">
        <v>43820</v>
      </c>
      <c r="E694" s="67">
        <v>3080</v>
      </c>
      <c r="F694" s="68">
        <f t="shared" si="92"/>
        <v>0.55084436330442721</v>
      </c>
      <c r="G694" s="69">
        <f t="shared" si="93"/>
        <v>14.227272727272727</v>
      </c>
      <c r="H694" s="67">
        <v>24138000</v>
      </c>
    </row>
    <row r="695" spans="2:8" x14ac:dyDescent="0.25">
      <c r="B695" s="65" t="s">
        <v>15</v>
      </c>
      <c r="C695" s="66">
        <v>540</v>
      </c>
      <c r="D695" s="67">
        <v>955000</v>
      </c>
      <c r="E695" s="67">
        <v>16000</v>
      </c>
      <c r="F695" s="68">
        <f t="shared" si="92"/>
        <v>9.2984293193717274E-2</v>
      </c>
      <c r="G695" s="69">
        <f t="shared" si="93"/>
        <v>59.6875</v>
      </c>
      <c r="H695" s="67">
        <v>88800000</v>
      </c>
    </row>
    <row r="696" spans="2:8" x14ac:dyDescent="0.25">
      <c r="B696" s="65" t="s">
        <v>16</v>
      </c>
      <c r="C696" s="66">
        <v>420</v>
      </c>
      <c r="D696" s="67">
        <v>1095</v>
      </c>
      <c r="E696" s="67">
        <v>52</v>
      </c>
      <c r="F696" s="68">
        <f t="shared" si="92"/>
        <v>1.354337899543379</v>
      </c>
      <c r="G696" s="69">
        <f t="shared" si="93"/>
        <v>21.057692307692307</v>
      </c>
      <c r="H696" s="67">
        <v>1483000</v>
      </c>
    </row>
    <row r="697" spans="2:8" x14ac:dyDescent="0.25">
      <c r="B697" s="65" t="s">
        <v>18</v>
      </c>
      <c r="C697" s="66">
        <v>26</v>
      </c>
      <c r="D697" s="67">
        <v>157</v>
      </c>
      <c r="E697" s="67">
        <v>19</v>
      </c>
      <c r="F697" s="68">
        <f t="shared" si="92"/>
        <v>5.8853503184713372</v>
      </c>
      <c r="G697" s="69">
        <f t="shared" si="93"/>
        <v>8.2631578947368425</v>
      </c>
      <c r="H697" s="67">
        <v>924000</v>
      </c>
    </row>
    <row r="698" spans="2:8" x14ac:dyDescent="0.25">
      <c r="B698" s="65" t="s">
        <v>35</v>
      </c>
      <c r="C698" s="66">
        <v>18</v>
      </c>
      <c r="D698" s="67">
        <v>940</v>
      </c>
      <c r="E698" s="67">
        <v>34</v>
      </c>
      <c r="F698" s="68">
        <f t="shared" si="92"/>
        <v>3.5223404255319153</v>
      </c>
      <c r="G698" s="69">
        <f t="shared" si="93"/>
        <v>27.647058823529413</v>
      </c>
      <c r="H698" s="67">
        <v>3311000</v>
      </c>
    </row>
    <row r="699" spans="2:8" x14ac:dyDescent="0.25">
      <c r="B699" s="65" t="s">
        <v>130</v>
      </c>
      <c r="C699" s="66">
        <v>560</v>
      </c>
      <c r="D699" s="67">
        <v>56940</v>
      </c>
      <c r="E699" s="67">
        <v>3020</v>
      </c>
      <c r="F699" s="68">
        <f t="shared" si="92"/>
        <v>0.19657885493501931</v>
      </c>
      <c r="G699" s="69">
        <f t="shared" si="93"/>
        <v>18.85430463576159</v>
      </c>
      <c r="H699" s="67">
        <v>11193200</v>
      </c>
    </row>
    <row r="700" spans="2:8" x14ac:dyDescent="0.25">
      <c r="B700" s="65" t="s">
        <v>21</v>
      </c>
      <c r="C700" s="66">
        <v>32</v>
      </c>
      <c r="D700" s="67">
        <v>1071</v>
      </c>
      <c r="E700" s="67">
        <v>62</v>
      </c>
      <c r="F700" s="68">
        <f t="shared" si="92"/>
        <v>5.1149393090569566</v>
      </c>
      <c r="G700" s="69">
        <f t="shared" si="93"/>
        <v>17.274193548387096</v>
      </c>
      <c r="H700" s="67">
        <v>5478100</v>
      </c>
    </row>
    <row r="701" spans="2:8" x14ac:dyDescent="0.25">
      <c r="B701" s="65" t="s">
        <v>22</v>
      </c>
      <c r="C701" s="66">
        <v>15</v>
      </c>
      <c r="D701" s="67">
        <v>950</v>
      </c>
      <c r="E701" s="67">
        <v>48</v>
      </c>
      <c r="F701" s="68">
        <f t="shared" si="92"/>
        <v>0.66842105263157892</v>
      </c>
      <c r="G701" s="69">
        <f t="shared" si="93"/>
        <v>19.791666666666668</v>
      </c>
      <c r="H701" s="67">
        <v>635000</v>
      </c>
    </row>
    <row r="702" spans="2:8" x14ac:dyDescent="0.25">
      <c r="B702" s="65" t="s">
        <v>36</v>
      </c>
      <c r="C702" s="66">
        <v>46</v>
      </c>
      <c r="D702" s="67">
        <v>12100</v>
      </c>
      <c r="E702" s="67">
        <v>620</v>
      </c>
      <c r="F702" s="68">
        <f t="shared" si="92"/>
        <v>0.53842975206611576</v>
      </c>
      <c r="G702" s="69">
        <f t="shared" si="93"/>
        <v>19.516129032258064</v>
      </c>
      <c r="H702" s="67">
        <v>6515000</v>
      </c>
    </row>
    <row r="703" spans="2:8" x14ac:dyDescent="0.25">
      <c r="B703" s="65" t="s">
        <v>174</v>
      </c>
      <c r="C703" s="66">
        <v>2</v>
      </c>
      <c r="D703" s="67">
        <v>9</v>
      </c>
      <c r="E703" s="67">
        <v>9</v>
      </c>
      <c r="F703" s="68">
        <f t="shared" si="92"/>
        <v>29.222222222222221</v>
      </c>
      <c r="G703" s="69">
        <f t="shared" si="93"/>
        <v>1</v>
      </c>
      <c r="H703" s="67">
        <v>263000</v>
      </c>
    </row>
    <row r="704" spans="2:8" x14ac:dyDescent="0.25">
      <c r="B704" s="65" t="s">
        <v>66</v>
      </c>
      <c r="C704" s="66">
        <v>24</v>
      </c>
      <c r="D704" s="67">
        <v>282</v>
      </c>
      <c r="E704" s="67">
        <v>19</v>
      </c>
      <c r="F704" s="68">
        <f t="shared" si="92"/>
        <v>10.957446808510639</v>
      </c>
      <c r="G704" s="69">
        <f t="shared" si="93"/>
        <v>14.842105263157896</v>
      </c>
      <c r="H704" s="67">
        <v>3090000</v>
      </c>
    </row>
    <row r="705" spans="2:8" x14ac:dyDescent="0.25">
      <c r="B705" s="65" t="s">
        <v>24</v>
      </c>
      <c r="C705" s="66">
        <v>30</v>
      </c>
      <c r="D705" s="67">
        <v>111</v>
      </c>
      <c r="E705" s="67">
        <v>16</v>
      </c>
      <c r="F705" s="68">
        <f t="shared" si="92"/>
        <v>3.9459459459459456</v>
      </c>
      <c r="G705" s="69">
        <f t="shared" si="93"/>
        <v>6.9375</v>
      </c>
      <c r="H705" s="67">
        <v>438000</v>
      </c>
    </row>
    <row r="706" spans="2:8" x14ac:dyDescent="0.25">
      <c r="B706" s="65" t="s">
        <v>119</v>
      </c>
      <c r="C706" s="66">
        <v>8</v>
      </c>
      <c r="D706" s="67">
        <v>54</v>
      </c>
      <c r="E706" s="67">
        <v>4.5</v>
      </c>
      <c r="F706" s="68">
        <f t="shared" si="92"/>
        <v>3.3703703703703702</v>
      </c>
      <c r="G706" s="69">
        <f t="shared" si="93"/>
        <v>12</v>
      </c>
      <c r="H706" s="67">
        <v>182000</v>
      </c>
    </row>
    <row r="707" spans="2:8" x14ac:dyDescent="0.25">
      <c r="B707" s="65" t="s">
        <v>175</v>
      </c>
      <c r="C707" s="66">
        <v>7</v>
      </c>
      <c r="D707" s="67">
        <v>45</v>
      </c>
      <c r="E707" s="67">
        <v>7</v>
      </c>
      <c r="F707" s="68">
        <f t="shared" si="92"/>
        <v>6.3688888888888888</v>
      </c>
      <c r="G707" s="69">
        <f t="shared" si="93"/>
        <v>6.4285714285714288</v>
      </c>
      <c r="H707" s="67">
        <v>286600</v>
      </c>
    </row>
    <row r="708" spans="2:8" x14ac:dyDescent="0.25">
      <c r="B708" s="7" t="s">
        <v>176</v>
      </c>
      <c r="C708" s="8">
        <f>SUM(C692:C707)</f>
        <v>3013</v>
      </c>
      <c r="D708" s="9">
        <f>SUM(D692:D707)</f>
        <v>1213674</v>
      </c>
      <c r="E708" s="9">
        <f>SUM(E692:E707)</f>
        <v>27745.5</v>
      </c>
      <c r="F708" s="10">
        <f t="shared" si="92"/>
        <v>0.34899561167166804</v>
      </c>
      <c r="G708" s="11">
        <f t="shared" si="93"/>
        <v>43.743093474617503</v>
      </c>
      <c r="H708" s="9">
        <f>SUM(H692:H707)</f>
        <v>423566900</v>
      </c>
    </row>
    <row r="709" spans="2:8" x14ac:dyDescent="0.25">
      <c r="B709" s="83" t="s">
        <v>177</v>
      </c>
      <c r="C709" s="12"/>
      <c r="D709" s="1"/>
      <c r="E709" s="1"/>
      <c r="G709" s="13"/>
    </row>
    <row r="710" spans="2:8" x14ac:dyDescent="0.25">
      <c r="B710" s="65" t="s">
        <v>39</v>
      </c>
      <c r="C710" s="66">
        <v>160</v>
      </c>
      <c r="D710" s="67">
        <v>12027</v>
      </c>
      <c r="E710" s="67">
        <v>401</v>
      </c>
      <c r="F710" s="68">
        <f t="shared" ref="F710:F724" si="94">(H710/D710)/1000</f>
        <v>1.6200839777168039</v>
      </c>
      <c r="G710" s="69">
        <f t="shared" ref="G710:G724" si="95">D710/E710</f>
        <v>29.992518703241895</v>
      </c>
      <c r="H710" s="67">
        <v>19484750</v>
      </c>
    </row>
    <row r="711" spans="2:8" x14ac:dyDescent="0.25">
      <c r="B711" s="65" t="s">
        <v>11</v>
      </c>
      <c r="C711" s="66">
        <v>35</v>
      </c>
      <c r="D711" s="67">
        <v>160</v>
      </c>
      <c r="E711" s="67">
        <v>18.7</v>
      </c>
      <c r="F711" s="68">
        <f t="shared" si="94"/>
        <v>2.2250000000000001</v>
      </c>
      <c r="G711" s="69">
        <f t="shared" si="95"/>
        <v>8.5561497326203213</v>
      </c>
      <c r="H711" s="67">
        <v>356000</v>
      </c>
    </row>
    <row r="712" spans="2:8" x14ac:dyDescent="0.25">
      <c r="B712" s="65" t="s">
        <v>13</v>
      </c>
      <c r="C712" s="66">
        <v>50</v>
      </c>
      <c r="D712" s="67">
        <v>710</v>
      </c>
      <c r="E712" s="67">
        <v>48</v>
      </c>
      <c r="F712" s="68">
        <f t="shared" si="94"/>
        <v>1.2327464788732396</v>
      </c>
      <c r="G712" s="69">
        <f t="shared" si="95"/>
        <v>14.791666666666666</v>
      </c>
      <c r="H712" s="67">
        <v>875250</v>
      </c>
    </row>
    <row r="713" spans="2:8" x14ac:dyDescent="0.25">
      <c r="B713" s="65" t="s">
        <v>14</v>
      </c>
      <c r="C713" s="66">
        <v>44</v>
      </c>
      <c r="D713" s="67">
        <v>373</v>
      </c>
      <c r="E713" s="67">
        <v>24.8</v>
      </c>
      <c r="F713" s="68">
        <f t="shared" si="94"/>
        <v>1.4123324396782841</v>
      </c>
      <c r="G713" s="69">
        <f t="shared" si="95"/>
        <v>15.04032258064516</v>
      </c>
      <c r="H713" s="67">
        <v>526800</v>
      </c>
    </row>
    <row r="714" spans="2:8" x14ac:dyDescent="0.25">
      <c r="B714" s="65" t="s">
        <v>33</v>
      </c>
      <c r="C714" s="66">
        <v>13</v>
      </c>
      <c r="D714" s="67">
        <v>1225</v>
      </c>
      <c r="E714" s="67">
        <v>24.5</v>
      </c>
      <c r="F714" s="68">
        <f t="shared" si="94"/>
        <v>0.33530612244897956</v>
      </c>
      <c r="G714" s="69">
        <f t="shared" si="95"/>
        <v>50</v>
      </c>
      <c r="H714" s="67">
        <v>410750</v>
      </c>
    </row>
    <row r="715" spans="2:8" x14ac:dyDescent="0.25">
      <c r="B715" s="65" t="s">
        <v>16</v>
      </c>
      <c r="C715" s="66">
        <v>56</v>
      </c>
      <c r="D715" s="67">
        <v>2388</v>
      </c>
      <c r="E715" s="67">
        <v>98</v>
      </c>
      <c r="F715" s="68">
        <f t="shared" si="94"/>
        <v>2.5146566164154107</v>
      </c>
      <c r="G715" s="69">
        <f t="shared" si="95"/>
        <v>24.367346938775512</v>
      </c>
      <c r="H715" s="67">
        <v>6005000</v>
      </c>
    </row>
    <row r="716" spans="2:8" x14ac:dyDescent="0.25">
      <c r="B716" s="65" t="s">
        <v>94</v>
      </c>
      <c r="C716" s="66">
        <v>6</v>
      </c>
      <c r="D716" s="67">
        <v>42.3</v>
      </c>
      <c r="E716" s="67">
        <v>1.2</v>
      </c>
      <c r="F716" s="68">
        <f t="shared" si="94"/>
        <v>0.73723404255319158</v>
      </c>
      <c r="G716" s="69">
        <f t="shared" si="95"/>
        <v>35.25</v>
      </c>
      <c r="H716" s="67">
        <v>31185</v>
      </c>
    </row>
    <row r="717" spans="2:8" x14ac:dyDescent="0.25">
      <c r="B717" s="65" t="s">
        <v>18</v>
      </c>
      <c r="C717" s="66">
        <v>20</v>
      </c>
      <c r="D717" s="67">
        <v>170</v>
      </c>
      <c r="E717" s="67">
        <v>16</v>
      </c>
      <c r="F717" s="68">
        <f t="shared" si="94"/>
        <v>1.5617647058823529</v>
      </c>
      <c r="G717" s="69">
        <f t="shared" si="95"/>
        <v>10.625</v>
      </c>
      <c r="H717" s="67">
        <v>265500</v>
      </c>
    </row>
    <row r="718" spans="2:8" x14ac:dyDescent="0.25">
      <c r="B718" s="65" t="s">
        <v>35</v>
      </c>
      <c r="C718" s="66">
        <v>12</v>
      </c>
      <c r="D718" s="67">
        <v>392</v>
      </c>
      <c r="E718" s="67">
        <v>18</v>
      </c>
      <c r="F718" s="68">
        <f t="shared" si="94"/>
        <v>3.0660714285714286</v>
      </c>
      <c r="G718" s="69">
        <f t="shared" si="95"/>
        <v>21.777777777777779</v>
      </c>
      <c r="H718" s="67">
        <v>1201900</v>
      </c>
    </row>
    <row r="719" spans="2:8" x14ac:dyDescent="0.25">
      <c r="B719" s="65" t="s">
        <v>45</v>
      </c>
      <c r="C719" s="66">
        <v>50</v>
      </c>
      <c r="D719" s="67">
        <v>393</v>
      </c>
      <c r="E719" s="67">
        <v>25.2</v>
      </c>
      <c r="F719" s="68">
        <f t="shared" si="94"/>
        <v>1.6832061068702289</v>
      </c>
      <c r="G719" s="69">
        <f t="shared" si="95"/>
        <v>15.595238095238095</v>
      </c>
      <c r="H719" s="67">
        <v>661500</v>
      </c>
    </row>
    <row r="720" spans="2:8" x14ac:dyDescent="0.25">
      <c r="B720" s="65" t="s">
        <v>47</v>
      </c>
      <c r="C720" s="66">
        <v>110</v>
      </c>
      <c r="D720" s="67">
        <v>290</v>
      </c>
      <c r="E720" s="67">
        <v>29</v>
      </c>
      <c r="F720" s="68">
        <f t="shared" si="94"/>
        <v>1.5508620689655173</v>
      </c>
      <c r="G720" s="69">
        <f t="shared" si="95"/>
        <v>10</v>
      </c>
      <c r="H720" s="67">
        <v>449750</v>
      </c>
    </row>
    <row r="721" spans="2:8" x14ac:dyDescent="0.25">
      <c r="B721" s="65" t="s">
        <v>52</v>
      </c>
      <c r="C721" s="66">
        <v>35</v>
      </c>
      <c r="D721" s="67">
        <v>161</v>
      </c>
      <c r="E721" s="67">
        <v>16.100000000000001</v>
      </c>
      <c r="F721" s="68">
        <f t="shared" si="94"/>
        <v>1.5776397515527951</v>
      </c>
      <c r="G721" s="69">
        <f t="shared" si="95"/>
        <v>10</v>
      </c>
      <c r="H721" s="67">
        <v>254000</v>
      </c>
    </row>
    <row r="722" spans="2:8" x14ac:dyDescent="0.25">
      <c r="B722" s="65" t="s">
        <v>24</v>
      </c>
      <c r="C722" s="66">
        <v>100</v>
      </c>
      <c r="D722" s="67">
        <v>1403</v>
      </c>
      <c r="E722" s="67">
        <v>123</v>
      </c>
      <c r="F722" s="68">
        <f t="shared" si="94"/>
        <v>2.0659301496792586</v>
      </c>
      <c r="G722" s="69">
        <f t="shared" si="95"/>
        <v>11.40650406504065</v>
      </c>
      <c r="H722" s="67">
        <v>2898500</v>
      </c>
    </row>
    <row r="723" spans="2:8" x14ac:dyDescent="0.25">
      <c r="B723" s="7" t="s">
        <v>178</v>
      </c>
      <c r="C723" s="8">
        <f>SUM(C710:C722)</f>
        <v>691</v>
      </c>
      <c r="D723" s="9">
        <f>SUM(D710:D722)</f>
        <v>19734.3</v>
      </c>
      <c r="E723" s="9">
        <f>SUM(E710:E722)</f>
        <v>843.50000000000011</v>
      </c>
      <c r="F723" s="10">
        <f t="shared" si="94"/>
        <v>1.6935429683343215</v>
      </c>
      <c r="G723" s="11">
        <f t="shared" si="95"/>
        <v>23.395732068761109</v>
      </c>
      <c r="H723" s="9">
        <f>SUM(H710:H722)</f>
        <v>33420885</v>
      </c>
    </row>
    <row r="724" spans="2:8" x14ac:dyDescent="0.25">
      <c r="B724" s="14" t="s">
        <v>179</v>
      </c>
      <c r="C724" s="15">
        <f>SUM(C723,C708,C690,C675,C661,C656,C643,C637,C630,C620)</f>
        <v>7551</v>
      </c>
      <c r="D724" s="16">
        <f>SUM(D723,D708,D690,D675,D661,D656,D643,D637,D630,D620)</f>
        <v>3109215.9300000006</v>
      </c>
      <c r="E724" s="16">
        <f>SUM(E723,E708,E690,E675,E661,E656,E643,E637,E630,E620)</f>
        <v>71469.48</v>
      </c>
      <c r="F724" s="18">
        <f t="shared" si="94"/>
        <v>0.25563195232953795</v>
      </c>
      <c r="G724" s="17">
        <f t="shared" si="95"/>
        <v>43.504107347639874</v>
      </c>
      <c r="H724" s="16">
        <f>SUM(H723,H708,H690,H675,H661,H656,H643,H637,H630,H620)</f>
        <v>794814938.4000001</v>
      </c>
    </row>
    <row r="725" spans="2:8" x14ac:dyDescent="0.25">
      <c r="B725" s="82" t="s">
        <v>180</v>
      </c>
      <c r="D725" s="1"/>
      <c r="E725" s="1"/>
      <c r="G725" s="13"/>
    </row>
    <row r="726" spans="2:8" x14ac:dyDescent="0.25">
      <c r="B726" s="83" t="s">
        <v>181</v>
      </c>
      <c r="D726" s="1"/>
      <c r="E726" s="1"/>
      <c r="G726" s="13"/>
    </row>
    <row r="727" spans="2:8" x14ac:dyDescent="0.25">
      <c r="B727" s="65" t="s">
        <v>40</v>
      </c>
      <c r="C727" s="66">
        <v>116</v>
      </c>
      <c r="D727" s="67">
        <v>672</v>
      </c>
      <c r="E727" s="67">
        <v>42</v>
      </c>
      <c r="F727" s="68">
        <f t="shared" ref="F727:F749" si="96">(H727/D727)/1000</f>
        <v>2.3985714285714286</v>
      </c>
      <c r="G727" s="69">
        <f t="shared" ref="G727:G749" si="97">D727/E727</f>
        <v>16</v>
      </c>
      <c r="H727" s="67">
        <v>1611840</v>
      </c>
    </row>
    <row r="728" spans="2:8" x14ac:dyDescent="0.25">
      <c r="B728" s="65" t="s">
        <v>13</v>
      </c>
      <c r="C728" s="66">
        <v>242</v>
      </c>
      <c r="D728" s="67">
        <v>1296</v>
      </c>
      <c r="E728" s="67">
        <v>72</v>
      </c>
      <c r="F728" s="68">
        <f t="shared" si="96"/>
        <v>2.4493055555555556</v>
      </c>
      <c r="G728" s="69">
        <f t="shared" si="97"/>
        <v>18</v>
      </c>
      <c r="H728" s="67">
        <v>3174300</v>
      </c>
    </row>
    <row r="729" spans="2:8" x14ac:dyDescent="0.25">
      <c r="B729" s="65" t="s">
        <v>41</v>
      </c>
      <c r="C729" s="66">
        <v>80</v>
      </c>
      <c r="D729" s="67">
        <v>638</v>
      </c>
      <c r="E729" s="67">
        <v>58</v>
      </c>
      <c r="F729" s="68">
        <f t="shared" si="96"/>
        <v>2.444655172413793</v>
      </c>
      <c r="G729" s="69">
        <f t="shared" si="97"/>
        <v>11</v>
      </c>
      <c r="H729" s="67">
        <v>1559690</v>
      </c>
    </row>
    <row r="730" spans="2:8" x14ac:dyDescent="0.25">
      <c r="B730" s="65" t="s">
        <v>30</v>
      </c>
      <c r="C730" s="66">
        <v>60</v>
      </c>
      <c r="D730" s="67">
        <v>374</v>
      </c>
      <c r="E730" s="67">
        <v>34</v>
      </c>
      <c r="F730" s="68">
        <f t="shared" si="96"/>
        <v>2.9570588235294117</v>
      </c>
      <c r="G730" s="69">
        <f t="shared" si="97"/>
        <v>11</v>
      </c>
      <c r="H730" s="67">
        <v>1105940</v>
      </c>
    </row>
    <row r="731" spans="2:8" x14ac:dyDescent="0.25">
      <c r="B731" s="65" t="s">
        <v>14</v>
      </c>
      <c r="C731" s="66">
        <v>166</v>
      </c>
      <c r="D731" s="67">
        <v>742</v>
      </c>
      <c r="E731" s="67">
        <v>53</v>
      </c>
      <c r="F731" s="68">
        <f t="shared" si="96"/>
        <v>2.742264150943396</v>
      </c>
      <c r="G731" s="69">
        <f t="shared" si="97"/>
        <v>14</v>
      </c>
      <c r="H731" s="67">
        <v>2034760</v>
      </c>
    </row>
    <row r="732" spans="2:8" x14ac:dyDescent="0.25">
      <c r="B732" s="65" t="s">
        <v>42</v>
      </c>
      <c r="C732" s="66">
        <v>116</v>
      </c>
      <c r="D732" s="67">
        <v>1110</v>
      </c>
      <c r="E732" s="67">
        <v>30</v>
      </c>
      <c r="F732" s="68">
        <f t="shared" si="96"/>
        <v>3.0526666666666666</v>
      </c>
      <c r="G732" s="69">
        <f t="shared" si="97"/>
        <v>37</v>
      </c>
      <c r="H732" s="67">
        <v>3388460</v>
      </c>
    </row>
    <row r="733" spans="2:8" x14ac:dyDescent="0.25">
      <c r="B733" s="65" t="s">
        <v>126</v>
      </c>
      <c r="C733" s="66">
        <v>25</v>
      </c>
      <c r="D733" s="67">
        <v>1313.35</v>
      </c>
      <c r="E733" s="67">
        <v>1151</v>
      </c>
      <c r="F733" s="68">
        <f t="shared" si="96"/>
        <v>28.957124909582365</v>
      </c>
      <c r="G733" s="69">
        <f t="shared" si="97"/>
        <v>1.1410512597741094</v>
      </c>
      <c r="H733" s="67">
        <v>38030840</v>
      </c>
    </row>
    <row r="734" spans="2:8" x14ac:dyDescent="0.25">
      <c r="B734" s="65" t="s">
        <v>102</v>
      </c>
      <c r="C734" s="66">
        <v>158</v>
      </c>
      <c r="D734" s="67">
        <v>3225</v>
      </c>
      <c r="E734" s="67">
        <v>43</v>
      </c>
      <c r="F734" s="68">
        <f t="shared" si="96"/>
        <v>2.4055813953488374</v>
      </c>
      <c r="G734" s="69">
        <f t="shared" si="97"/>
        <v>75</v>
      </c>
      <c r="H734" s="67">
        <v>7758000</v>
      </c>
    </row>
    <row r="735" spans="2:8" x14ac:dyDescent="0.25">
      <c r="B735" s="65" t="s">
        <v>182</v>
      </c>
      <c r="C735" s="66">
        <v>194</v>
      </c>
      <c r="D735" s="67">
        <v>1250</v>
      </c>
      <c r="E735" s="67">
        <v>50</v>
      </c>
      <c r="F735" s="68">
        <f t="shared" si="96"/>
        <v>2.6280000000000001</v>
      </c>
      <c r="G735" s="69">
        <f t="shared" si="97"/>
        <v>25</v>
      </c>
      <c r="H735" s="67">
        <v>3285000</v>
      </c>
    </row>
    <row r="736" spans="2:8" x14ac:dyDescent="0.25">
      <c r="B736" s="65" t="s">
        <v>17</v>
      </c>
      <c r="C736" s="66">
        <v>10</v>
      </c>
      <c r="D736" s="67">
        <v>6</v>
      </c>
      <c r="E736" s="67">
        <v>5</v>
      </c>
      <c r="F736" s="68">
        <f t="shared" si="96"/>
        <v>3.7</v>
      </c>
      <c r="G736" s="69">
        <f t="shared" si="97"/>
        <v>1.2</v>
      </c>
      <c r="H736" s="67">
        <v>22200</v>
      </c>
    </row>
    <row r="737" spans="2:8" x14ac:dyDescent="0.25">
      <c r="B737" s="65" t="s">
        <v>35</v>
      </c>
      <c r="C737" s="66">
        <v>40</v>
      </c>
      <c r="D737" s="67">
        <v>960</v>
      </c>
      <c r="E737" s="67">
        <v>32</v>
      </c>
      <c r="F737" s="68">
        <f t="shared" si="96"/>
        <v>5.0231250000000003</v>
      </c>
      <c r="G737" s="69">
        <f t="shared" si="97"/>
        <v>30</v>
      </c>
      <c r="H737" s="67">
        <v>4822200</v>
      </c>
    </row>
    <row r="738" spans="2:8" x14ac:dyDescent="0.25">
      <c r="B738" s="65" t="s">
        <v>44</v>
      </c>
      <c r="C738" s="66">
        <v>358</v>
      </c>
      <c r="D738" s="67">
        <v>4707</v>
      </c>
      <c r="E738" s="67">
        <v>206</v>
      </c>
      <c r="F738" s="68">
        <f t="shared" si="96"/>
        <v>3.6860526874867219</v>
      </c>
      <c r="G738" s="69">
        <f t="shared" si="97"/>
        <v>22.849514563106798</v>
      </c>
      <c r="H738" s="67">
        <v>17350250</v>
      </c>
    </row>
    <row r="739" spans="2:8" x14ac:dyDescent="0.25">
      <c r="B739" s="65" t="s">
        <v>45</v>
      </c>
      <c r="C739" s="66">
        <v>252</v>
      </c>
      <c r="D739" s="67">
        <v>1300</v>
      </c>
      <c r="E739" s="67">
        <v>54</v>
      </c>
      <c r="F739" s="68">
        <f t="shared" si="96"/>
        <v>4.2709615384615383</v>
      </c>
      <c r="G739" s="69">
        <f t="shared" si="97"/>
        <v>24.074074074074073</v>
      </c>
      <c r="H739" s="67">
        <v>5552250</v>
      </c>
    </row>
    <row r="740" spans="2:8" x14ac:dyDescent="0.25">
      <c r="B740" s="65" t="s">
        <v>20</v>
      </c>
      <c r="C740" s="66">
        <v>28</v>
      </c>
      <c r="D740" s="67">
        <v>468</v>
      </c>
      <c r="E740" s="67">
        <v>26</v>
      </c>
      <c r="F740" s="68">
        <f t="shared" si="96"/>
        <v>3.0249999999999999</v>
      </c>
      <c r="G740" s="69">
        <f t="shared" si="97"/>
        <v>18</v>
      </c>
      <c r="H740" s="67">
        <v>1415700</v>
      </c>
    </row>
    <row r="741" spans="2:8" x14ac:dyDescent="0.25">
      <c r="B741" s="65" t="s">
        <v>21</v>
      </c>
      <c r="C741" s="66">
        <v>60</v>
      </c>
      <c r="D741" s="67">
        <v>408</v>
      </c>
      <c r="E741" s="67">
        <v>28</v>
      </c>
      <c r="F741" s="68">
        <f t="shared" si="96"/>
        <v>5.3764705882352937</v>
      </c>
      <c r="G741" s="69">
        <f t="shared" si="97"/>
        <v>14.571428571428571</v>
      </c>
      <c r="H741" s="67">
        <v>2193600</v>
      </c>
    </row>
    <row r="742" spans="2:8" x14ac:dyDescent="0.25">
      <c r="B742" s="65" t="s">
        <v>47</v>
      </c>
      <c r="C742" s="66">
        <v>46</v>
      </c>
      <c r="D742" s="67">
        <v>168</v>
      </c>
      <c r="E742" s="67">
        <v>14</v>
      </c>
      <c r="F742" s="68">
        <f t="shared" si="96"/>
        <v>3.5178571428571428</v>
      </c>
      <c r="G742" s="69">
        <f t="shared" si="97"/>
        <v>12</v>
      </c>
      <c r="H742" s="67">
        <v>591000</v>
      </c>
    </row>
    <row r="743" spans="2:8" x14ac:dyDescent="0.25">
      <c r="B743" s="65" t="s">
        <v>50</v>
      </c>
      <c r="C743" s="66">
        <v>184</v>
      </c>
      <c r="D743" s="67">
        <v>1700</v>
      </c>
      <c r="E743" s="67">
        <v>34</v>
      </c>
      <c r="F743" s="68">
        <f t="shared" si="96"/>
        <v>2.6164705882352943</v>
      </c>
      <c r="G743" s="69">
        <f t="shared" si="97"/>
        <v>50</v>
      </c>
      <c r="H743" s="67">
        <v>4448000</v>
      </c>
    </row>
    <row r="744" spans="2:8" x14ac:dyDescent="0.25">
      <c r="B744" s="65" t="s">
        <v>52</v>
      </c>
      <c r="C744" s="66">
        <v>266</v>
      </c>
      <c r="D744" s="67">
        <v>1503</v>
      </c>
      <c r="E744" s="67">
        <v>60</v>
      </c>
      <c r="F744" s="68">
        <f t="shared" si="96"/>
        <v>4.7157684630738519</v>
      </c>
      <c r="G744" s="69">
        <f t="shared" si="97"/>
        <v>25.05</v>
      </c>
      <c r="H744" s="67">
        <v>7087800</v>
      </c>
    </row>
    <row r="745" spans="2:8" x14ac:dyDescent="0.25">
      <c r="B745" s="65" t="s">
        <v>183</v>
      </c>
      <c r="C745" s="66">
        <v>229</v>
      </c>
      <c r="D745" s="67">
        <v>2520</v>
      </c>
      <c r="E745" s="67">
        <v>55</v>
      </c>
      <c r="F745" s="68">
        <f t="shared" si="96"/>
        <v>2.5647619047619048</v>
      </c>
      <c r="G745" s="69">
        <f t="shared" si="97"/>
        <v>45.81818181818182</v>
      </c>
      <c r="H745" s="67">
        <v>6463200</v>
      </c>
    </row>
    <row r="746" spans="2:8" x14ac:dyDescent="0.25">
      <c r="B746" s="65" t="s">
        <v>26</v>
      </c>
      <c r="C746" s="66">
        <v>20</v>
      </c>
      <c r="D746" s="67">
        <v>300</v>
      </c>
      <c r="E746" s="67">
        <v>12</v>
      </c>
      <c r="F746" s="68">
        <f t="shared" si="96"/>
        <v>3.9249999999999998</v>
      </c>
      <c r="G746" s="69">
        <f t="shared" si="97"/>
        <v>25</v>
      </c>
      <c r="H746" s="67">
        <v>1177500</v>
      </c>
    </row>
    <row r="747" spans="2:8" x14ac:dyDescent="0.25">
      <c r="B747" s="65" t="s">
        <v>119</v>
      </c>
      <c r="C747" s="66">
        <v>363</v>
      </c>
      <c r="D747" s="67">
        <v>9600</v>
      </c>
      <c r="E747" s="67">
        <v>128</v>
      </c>
      <c r="F747" s="68">
        <f t="shared" si="96"/>
        <v>4.8492968750000003</v>
      </c>
      <c r="G747" s="69">
        <f t="shared" si="97"/>
        <v>75</v>
      </c>
      <c r="H747" s="67">
        <v>46553250</v>
      </c>
    </row>
    <row r="748" spans="2:8" x14ac:dyDescent="0.25">
      <c r="B748" s="65" t="s">
        <v>53</v>
      </c>
      <c r="C748" s="66">
        <v>186</v>
      </c>
      <c r="D748" s="67">
        <v>1008</v>
      </c>
      <c r="E748" s="67">
        <v>56</v>
      </c>
      <c r="F748" s="68">
        <f t="shared" si="96"/>
        <v>5.1196428571428569</v>
      </c>
      <c r="G748" s="69">
        <f t="shared" si="97"/>
        <v>18</v>
      </c>
      <c r="H748" s="67">
        <v>5160600</v>
      </c>
    </row>
    <row r="749" spans="2:8" x14ac:dyDescent="0.25">
      <c r="B749" s="7" t="s">
        <v>184</v>
      </c>
      <c r="C749" s="8">
        <f>SUM(C727:C748)</f>
        <v>3199</v>
      </c>
      <c r="D749" s="9">
        <f>SUM(D727:D748)</f>
        <v>35268.35</v>
      </c>
      <c r="E749" s="9">
        <f>SUM(E727:E748)</f>
        <v>2243</v>
      </c>
      <c r="F749" s="10">
        <f t="shared" si="96"/>
        <v>4.6723586445070442</v>
      </c>
      <c r="G749" s="11">
        <f t="shared" si="97"/>
        <v>15.723740526081141</v>
      </c>
      <c r="H749" s="9">
        <f>SUM(H727:H748)</f>
        <v>164786380</v>
      </c>
    </row>
    <row r="750" spans="2:8" x14ac:dyDescent="0.25">
      <c r="B750" s="83" t="s">
        <v>185</v>
      </c>
      <c r="C750" s="12"/>
      <c r="D750" s="1"/>
      <c r="E750" s="1"/>
      <c r="G750" s="13"/>
    </row>
    <row r="751" spans="2:8" x14ac:dyDescent="0.25">
      <c r="B751" s="65" t="s">
        <v>11</v>
      </c>
      <c r="C751" s="66">
        <v>5</v>
      </c>
      <c r="D751" s="67">
        <v>35.4</v>
      </c>
      <c r="E751" s="67">
        <v>2.5</v>
      </c>
      <c r="F751" s="68">
        <f t="shared" ref="F751:F757" si="98">(H751/D751)/1000</f>
        <v>2.3412429378531074</v>
      </c>
      <c r="G751" s="69">
        <f t="shared" ref="G751:G757" si="99">D751/E751</f>
        <v>14.16</v>
      </c>
      <c r="H751" s="67">
        <v>82880</v>
      </c>
    </row>
    <row r="752" spans="2:8" x14ac:dyDescent="0.25">
      <c r="B752" s="65" t="s">
        <v>129</v>
      </c>
      <c r="C752" s="66">
        <v>15</v>
      </c>
      <c r="D752" s="67">
        <v>35.4</v>
      </c>
      <c r="E752" s="67">
        <v>11</v>
      </c>
      <c r="F752" s="68">
        <f t="shared" si="98"/>
        <v>10.463276836158194</v>
      </c>
      <c r="G752" s="69">
        <f t="shared" si="99"/>
        <v>3.2181818181818183</v>
      </c>
      <c r="H752" s="67">
        <v>370400</v>
      </c>
    </row>
    <row r="753" spans="2:8" x14ac:dyDescent="0.25">
      <c r="B753" s="65" t="s">
        <v>17</v>
      </c>
      <c r="C753" s="66">
        <v>9</v>
      </c>
      <c r="D753" s="67">
        <v>7.8</v>
      </c>
      <c r="E753" s="67">
        <v>5.5</v>
      </c>
      <c r="F753" s="68">
        <f t="shared" si="98"/>
        <v>9.717948717948719</v>
      </c>
      <c r="G753" s="69">
        <f t="shared" si="99"/>
        <v>1.4181818181818182</v>
      </c>
      <c r="H753" s="67">
        <v>75800</v>
      </c>
    </row>
    <row r="754" spans="2:8" x14ac:dyDescent="0.25">
      <c r="B754" s="65" t="s">
        <v>45</v>
      </c>
      <c r="C754" s="66">
        <v>7</v>
      </c>
      <c r="D754" s="67">
        <v>65.5</v>
      </c>
      <c r="E754" s="67">
        <v>2.5</v>
      </c>
      <c r="F754" s="68">
        <f t="shared" si="98"/>
        <v>2.7534351145038167</v>
      </c>
      <c r="G754" s="69">
        <f t="shared" si="99"/>
        <v>26.2</v>
      </c>
      <c r="H754" s="67">
        <v>180350</v>
      </c>
    </row>
    <row r="755" spans="2:8" x14ac:dyDescent="0.25">
      <c r="B755" s="65" t="s">
        <v>52</v>
      </c>
      <c r="C755" s="66">
        <v>1</v>
      </c>
      <c r="D755" s="67">
        <v>9</v>
      </c>
      <c r="E755" s="67">
        <v>0.3</v>
      </c>
      <c r="F755" s="68">
        <f t="shared" si="98"/>
        <v>3</v>
      </c>
      <c r="G755" s="69">
        <f t="shared" si="99"/>
        <v>30</v>
      </c>
      <c r="H755" s="67">
        <v>27000</v>
      </c>
    </row>
    <row r="756" spans="2:8" x14ac:dyDescent="0.25">
      <c r="B756" s="65" t="s">
        <v>24</v>
      </c>
      <c r="C756" s="66">
        <v>12</v>
      </c>
      <c r="D756" s="67">
        <v>65.599999999999994</v>
      </c>
      <c r="E756" s="67">
        <v>3.7</v>
      </c>
      <c r="F756" s="68">
        <f t="shared" si="98"/>
        <v>2.8217987804878053</v>
      </c>
      <c r="G756" s="69">
        <f t="shared" si="99"/>
        <v>17.729729729729726</v>
      </c>
      <c r="H756" s="67">
        <v>185110</v>
      </c>
    </row>
    <row r="757" spans="2:8" x14ac:dyDescent="0.25">
      <c r="B757" s="7" t="s">
        <v>186</v>
      </c>
      <c r="C757" s="8">
        <f>SUM(C751:C756)</f>
        <v>49</v>
      </c>
      <c r="D757" s="9">
        <f>SUM(D751:D756)</f>
        <v>218.7</v>
      </c>
      <c r="E757" s="9">
        <f>SUM(E751:E756)</f>
        <v>25.5</v>
      </c>
      <c r="F757" s="10">
        <f t="shared" si="98"/>
        <v>4.2137174211248283</v>
      </c>
      <c r="G757" s="11">
        <f t="shared" si="99"/>
        <v>8.5764705882352938</v>
      </c>
      <c r="H757" s="9">
        <f>SUM(H751:H756)</f>
        <v>921540</v>
      </c>
    </row>
    <row r="758" spans="2:8" x14ac:dyDescent="0.25">
      <c r="B758" s="83" t="s">
        <v>187</v>
      </c>
      <c r="C758" s="12"/>
      <c r="D758" s="1"/>
      <c r="E758" s="1"/>
      <c r="G758" s="13"/>
    </row>
    <row r="759" spans="2:8" x14ac:dyDescent="0.25">
      <c r="B759" s="65" t="s">
        <v>11</v>
      </c>
      <c r="C759" s="66">
        <v>5</v>
      </c>
      <c r="D759" s="67">
        <v>37</v>
      </c>
      <c r="E759" s="67">
        <v>2.86</v>
      </c>
      <c r="F759" s="68">
        <f t="shared" ref="F759:F774" si="100">(H759/D759)/1000</f>
        <v>1.8081081081081081</v>
      </c>
      <c r="G759" s="69">
        <f t="shared" ref="G759:G774" si="101">D759/E759</f>
        <v>12.937062937062938</v>
      </c>
      <c r="H759" s="67">
        <v>66900</v>
      </c>
    </row>
    <row r="760" spans="2:8" x14ac:dyDescent="0.25">
      <c r="B760" s="65" t="s">
        <v>40</v>
      </c>
      <c r="C760" s="66">
        <v>11</v>
      </c>
      <c r="D760" s="67">
        <v>130</v>
      </c>
      <c r="E760" s="67">
        <v>7.34</v>
      </c>
      <c r="F760" s="68">
        <f t="shared" si="100"/>
        <v>1.7855384615384615</v>
      </c>
      <c r="G760" s="69">
        <f t="shared" si="101"/>
        <v>17.711171662125341</v>
      </c>
      <c r="H760" s="67">
        <v>232120</v>
      </c>
    </row>
    <row r="761" spans="2:8" x14ac:dyDescent="0.25">
      <c r="B761" s="65" t="s">
        <v>13</v>
      </c>
      <c r="C761" s="66">
        <v>8</v>
      </c>
      <c r="D761" s="67">
        <v>246</v>
      </c>
      <c r="E761" s="67">
        <v>18.82</v>
      </c>
      <c r="F761" s="68">
        <f t="shared" si="100"/>
        <v>1.3803252032520326</v>
      </c>
      <c r="G761" s="69">
        <f t="shared" si="101"/>
        <v>13.071200850159405</v>
      </c>
      <c r="H761" s="67">
        <v>339560</v>
      </c>
    </row>
    <row r="762" spans="2:8" x14ac:dyDescent="0.25">
      <c r="B762" s="65" t="s">
        <v>41</v>
      </c>
      <c r="C762" s="66">
        <v>2</v>
      </c>
      <c r="D762" s="67">
        <v>54.32</v>
      </c>
      <c r="E762" s="67">
        <v>4.41</v>
      </c>
      <c r="F762" s="68">
        <f t="shared" si="100"/>
        <v>2.2087628865979383</v>
      </c>
      <c r="G762" s="69">
        <f t="shared" si="101"/>
        <v>12.317460317460316</v>
      </c>
      <c r="H762" s="67">
        <v>119980</v>
      </c>
    </row>
    <row r="763" spans="2:8" x14ac:dyDescent="0.25">
      <c r="B763" s="65" t="s">
        <v>30</v>
      </c>
      <c r="C763" s="66">
        <v>3</v>
      </c>
      <c r="D763" s="67">
        <v>39.46</v>
      </c>
      <c r="E763" s="67">
        <v>3.57</v>
      </c>
      <c r="F763" s="68">
        <f t="shared" si="100"/>
        <v>2.4916751140395337</v>
      </c>
      <c r="G763" s="69">
        <f t="shared" si="101"/>
        <v>11.053221288515408</v>
      </c>
      <c r="H763" s="67">
        <v>98321.5</v>
      </c>
    </row>
    <row r="764" spans="2:8" x14ac:dyDescent="0.25">
      <c r="B764" s="65" t="s">
        <v>42</v>
      </c>
      <c r="C764" s="66">
        <v>19</v>
      </c>
      <c r="D764" s="67">
        <v>1265</v>
      </c>
      <c r="E764" s="67">
        <v>54.27</v>
      </c>
      <c r="F764" s="68">
        <f t="shared" si="100"/>
        <v>1.2861660079051382</v>
      </c>
      <c r="G764" s="69">
        <f t="shared" si="101"/>
        <v>23.309379030772064</v>
      </c>
      <c r="H764" s="67">
        <v>1627000</v>
      </c>
    </row>
    <row r="765" spans="2:8" x14ac:dyDescent="0.25">
      <c r="B765" s="65" t="s">
        <v>17</v>
      </c>
      <c r="C765" s="66">
        <v>10</v>
      </c>
      <c r="D765" s="67">
        <v>5.4</v>
      </c>
      <c r="E765" s="67">
        <v>6</v>
      </c>
      <c r="F765" s="68">
        <f t="shared" si="100"/>
        <v>7.9999999999999991</v>
      </c>
      <c r="G765" s="69">
        <f t="shared" si="101"/>
        <v>0.9</v>
      </c>
      <c r="H765" s="67">
        <v>43200</v>
      </c>
    </row>
    <row r="766" spans="2:8" x14ac:dyDescent="0.25">
      <c r="B766" s="65" t="s">
        <v>45</v>
      </c>
      <c r="C766" s="66">
        <v>12</v>
      </c>
      <c r="D766" s="67">
        <v>138.15</v>
      </c>
      <c r="E766" s="67">
        <v>6.59</v>
      </c>
      <c r="F766" s="68">
        <f t="shared" si="100"/>
        <v>2.2238762214983714</v>
      </c>
      <c r="G766" s="69">
        <f t="shared" si="101"/>
        <v>20.963581183611534</v>
      </c>
      <c r="H766" s="67">
        <v>307228.5</v>
      </c>
    </row>
    <row r="767" spans="2:8" x14ac:dyDescent="0.25">
      <c r="B767" s="65" t="s">
        <v>46</v>
      </c>
      <c r="C767" s="66">
        <v>1</v>
      </c>
      <c r="D767" s="67">
        <v>18</v>
      </c>
      <c r="E767" s="67">
        <v>4.3</v>
      </c>
      <c r="F767" s="68">
        <f t="shared" si="100"/>
        <v>8</v>
      </c>
      <c r="G767" s="69">
        <f t="shared" si="101"/>
        <v>4.1860465116279073</v>
      </c>
      <c r="H767" s="67">
        <v>144000</v>
      </c>
    </row>
    <row r="768" spans="2:8" x14ac:dyDescent="0.25">
      <c r="B768" s="65" t="s">
        <v>36</v>
      </c>
      <c r="C768" s="66">
        <v>15</v>
      </c>
      <c r="D768" s="67">
        <v>5967</v>
      </c>
      <c r="E768" s="67">
        <v>151.44999999999999</v>
      </c>
      <c r="F768" s="68">
        <f t="shared" si="100"/>
        <v>0.51419976537623602</v>
      </c>
      <c r="G768" s="69">
        <f t="shared" si="101"/>
        <v>39.399141630901291</v>
      </c>
      <c r="H768" s="67">
        <v>3068230</v>
      </c>
    </row>
    <row r="769" spans="2:8" x14ac:dyDescent="0.25">
      <c r="B769" s="65" t="s">
        <v>50</v>
      </c>
      <c r="C769" s="66">
        <v>17</v>
      </c>
      <c r="D769" s="67">
        <v>1402.8</v>
      </c>
      <c r="E769" s="67">
        <v>35.06</v>
      </c>
      <c r="F769" s="68">
        <f t="shared" si="100"/>
        <v>1.2491516966067866</v>
      </c>
      <c r="G769" s="69">
        <f t="shared" si="101"/>
        <v>40.011409013120364</v>
      </c>
      <c r="H769" s="67">
        <v>1752310</v>
      </c>
    </row>
    <row r="770" spans="2:8" x14ac:dyDescent="0.25">
      <c r="B770" s="65" t="s">
        <v>52</v>
      </c>
      <c r="C770" s="66">
        <v>6</v>
      </c>
      <c r="D770" s="67">
        <v>139.5</v>
      </c>
      <c r="E770" s="67">
        <v>6.92</v>
      </c>
      <c r="F770" s="68">
        <f t="shared" si="100"/>
        <v>3.2544802867383513</v>
      </c>
      <c r="G770" s="69">
        <f t="shared" si="101"/>
        <v>20.158959537572255</v>
      </c>
      <c r="H770" s="67">
        <v>454000</v>
      </c>
    </row>
    <row r="771" spans="2:8" x14ac:dyDescent="0.25">
      <c r="B771" s="65" t="s">
        <v>24</v>
      </c>
      <c r="C771" s="66">
        <v>5</v>
      </c>
      <c r="D771" s="67">
        <v>9.57</v>
      </c>
      <c r="E771" s="67">
        <v>0.72</v>
      </c>
      <c r="F771" s="68">
        <f t="shared" si="100"/>
        <v>3.07337513061651</v>
      </c>
      <c r="G771" s="69">
        <f t="shared" si="101"/>
        <v>13.291666666666668</v>
      </c>
      <c r="H771" s="67">
        <v>29412.2</v>
      </c>
    </row>
    <row r="772" spans="2:8" x14ac:dyDescent="0.25">
      <c r="B772" s="65" t="s">
        <v>119</v>
      </c>
      <c r="C772" s="66">
        <v>8</v>
      </c>
      <c r="D772" s="67">
        <v>497.6</v>
      </c>
      <c r="E772" s="67">
        <v>8.2899999999999991</v>
      </c>
      <c r="F772" s="68">
        <f t="shared" si="100"/>
        <v>2.0686334405144695</v>
      </c>
      <c r="G772" s="69">
        <f t="shared" si="101"/>
        <v>60.024125452352237</v>
      </c>
      <c r="H772" s="67">
        <v>1029352</v>
      </c>
    </row>
    <row r="773" spans="2:8" x14ac:dyDescent="0.25">
      <c r="B773" s="65" t="s">
        <v>53</v>
      </c>
      <c r="C773" s="66">
        <v>3</v>
      </c>
      <c r="D773" s="67">
        <v>27</v>
      </c>
      <c r="E773" s="67">
        <v>1.53</v>
      </c>
      <c r="F773" s="68">
        <f t="shared" si="100"/>
        <v>2.9222222222222221</v>
      </c>
      <c r="G773" s="69">
        <f t="shared" si="101"/>
        <v>17.647058823529413</v>
      </c>
      <c r="H773" s="67">
        <v>78900</v>
      </c>
    </row>
    <row r="774" spans="2:8" x14ac:dyDescent="0.25">
      <c r="B774" s="7" t="s">
        <v>188</v>
      </c>
      <c r="C774" s="8">
        <f>SUM(C759:C773)</f>
        <v>125</v>
      </c>
      <c r="D774" s="9">
        <f>SUM(D759:D773)</f>
        <v>9976.7999999999993</v>
      </c>
      <c r="E774" s="9">
        <f>SUM(E759:E773)</f>
        <v>312.13000000000005</v>
      </c>
      <c r="F774" s="10">
        <f t="shared" si="100"/>
        <v>0.94123508539812362</v>
      </c>
      <c r="G774" s="11">
        <f t="shared" si="101"/>
        <v>31.963604908211316</v>
      </c>
      <c r="H774" s="9">
        <f>SUM(H759:H773)</f>
        <v>9390514.1999999993</v>
      </c>
    </row>
    <row r="775" spans="2:8" x14ac:dyDescent="0.25">
      <c r="B775" s="83" t="s">
        <v>189</v>
      </c>
      <c r="C775" s="12"/>
      <c r="D775" s="1"/>
      <c r="E775" s="1"/>
      <c r="G775" s="13"/>
    </row>
    <row r="776" spans="2:8" x14ac:dyDescent="0.25">
      <c r="B776" s="65" t="s">
        <v>11</v>
      </c>
      <c r="C776" s="66">
        <v>5</v>
      </c>
      <c r="D776" s="67">
        <v>108</v>
      </c>
      <c r="E776" s="67">
        <v>7</v>
      </c>
      <c r="F776" s="68">
        <f t="shared" ref="F776:F785" si="102">(H776/D776)/1000</f>
        <v>1.875</v>
      </c>
      <c r="G776" s="69">
        <f t="shared" ref="G776:G785" si="103">D776/E776</f>
        <v>15.428571428571429</v>
      </c>
      <c r="H776" s="67">
        <v>202500</v>
      </c>
    </row>
    <row r="777" spans="2:8" x14ac:dyDescent="0.25">
      <c r="B777" s="65" t="s">
        <v>13</v>
      </c>
      <c r="C777" s="66">
        <v>4</v>
      </c>
      <c r="D777" s="67">
        <v>101</v>
      </c>
      <c r="E777" s="67">
        <v>6</v>
      </c>
      <c r="F777" s="68">
        <f t="shared" si="102"/>
        <v>1.7257425742574257</v>
      </c>
      <c r="G777" s="69">
        <f t="shared" si="103"/>
        <v>16.833333333333332</v>
      </c>
      <c r="H777" s="67">
        <v>174300</v>
      </c>
    </row>
    <row r="778" spans="2:8" x14ac:dyDescent="0.25">
      <c r="B778" s="65" t="s">
        <v>41</v>
      </c>
      <c r="C778" s="66">
        <v>3</v>
      </c>
      <c r="D778" s="67">
        <v>72</v>
      </c>
      <c r="E778" s="67">
        <v>6</v>
      </c>
      <c r="F778" s="68">
        <f t="shared" si="102"/>
        <v>2.2166666666666663</v>
      </c>
      <c r="G778" s="69">
        <f t="shared" si="103"/>
        <v>12</v>
      </c>
      <c r="H778" s="67">
        <v>159600</v>
      </c>
    </row>
    <row r="779" spans="2:8" x14ac:dyDescent="0.25">
      <c r="B779" s="65" t="s">
        <v>30</v>
      </c>
      <c r="C779" s="66">
        <v>3</v>
      </c>
      <c r="D779" s="67">
        <v>120</v>
      </c>
      <c r="E779" s="67">
        <v>10.8</v>
      </c>
      <c r="F779" s="68">
        <f t="shared" si="102"/>
        <v>2.5083333333333333</v>
      </c>
      <c r="G779" s="69">
        <f t="shared" si="103"/>
        <v>11.111111111111111</v>
      </c>
      <c r="H779" s="67">
        <v>301000</v>
      </c>
    </row>
    <row r="780" spans="2:8" x14ac:dyDescent="0.25">
      <c r="B780" s="65" t="s">
        <v>76</v>
      </c>
      <c r="C780" s="66">
        <v>1</v>
      </c>
      <c r="D780" s="67">
        <v>360</v>
      </c>
      <c r="E780" s="67">
        <v>20</v>
      </c>
      <c r="F780" s="68">
        <f t="shared" si="102"/>
        <v>2.75</v>
      </c>
      <c r="G780" s="69">
        <f t="shared" si="103"/>
        <v>18</v>
      </c>
      <c r="H780" s="67">
        <v>990000</v>
      </c>
    </row>
    <row r="781" spans="2:8" x14ac:dyDescent="0.25">
      <c r="B781" s="65" t="s">
        <v>45</v>
      </c>
      <c r="C781" s="66">
        <v>2</v>
      </c>
      <c r="D781" s="67">
        <v>35</v>
      </c>
      <c r="E781" s="67">
        <v>1.75</v>
      </c>
      <c r="F781" s="68">
        <f t="shared" si="102"/>
        <v>1.7571428571428571</v>
      </c>
      <c r="G781" s="69">
        <f t="shared" si="103"/>
        <v>20</v>
      </c>
      <c r="H781" s="67">
        <v>61500</v>
      </c>
    </row>
    <row r="782" spans="2:8" x14ac:dyDescent="0.25">
      <c r="B782" s="65" t="s">
        <v>36</v>
      </c>
      <c r="C782" s="66">
        <v>14</v>
      </c>
      <c r="D782" s="67">
        <v>3095</v>
      </c>
      <c r="E782" s="67">
        <v>94</v>
      </c>
      <c r="F782" s="68">
        <f t="shared" si="102"/>
        <v>0.54418416801292402</v>
      </c>
      <c r="G782" s="69">
        <f t="shared" si="103"/>
        <v>32.925531914893618</v>
      </c>
      <c r="H782" s="67">
        <v>1684250</v>
      </c>
    </row>
    <row r="783" spans="2:8" x14ac:dyDescent="0.25">
      <c r="B783" s="65" t="s">
        <v>52</v>
      </c>
      <c r="C783" s="66">
        <v>4</v>
      </c>
      <c r="D783" s="67">
        <v>45</v>
      </c>
      <c r="E783" s="67">
        <v>2.5</v>
      </c>
      <c r="F783" s="68">
        <f t="shared" si="102"/>
        <v>3.04</v>
      </c>
      <c r="G783" s="69">
        <f t="shared" si="103"/>
        <v>18</v>
      </c>
      <c r="H783" s="67">
        <v>136800</v>
      </c>
    </row>
    <row r="784" spans="2:8" x14ac:dyDescent="0.25">
      <c r="B784" s="65" t="s">
        <v>119</v>
      </c>
      <c r="C784" s="66">
        <v>8</v>
      </c>
      <c r="D784" s="67">
        <v>455</v>
      </c>
      <c r="E784" s="67">
        <v>13</v>
      </c>
      <c r="F784" s="68">
        <f t="shared" si="102"/>
        <v>3.2417582417582418</v>
      </c>
      <c r="G784" s="69">
        <f t="shared" si="103"/>
        <v>35</v>
      </c>
      <c r="H784" s="67">
        <v>1475000</v>
      </c>
    </row>
    <row r="785" spans="2:8" x14ac:dyDescent="0.25">
      <c r="B785" s="7" t="s">
        <v>190</v>
      </c>
      <c r="C785" s="8">
        <f>SUM(C776:C784)</f>
        <v>44</v>
      </c>
      <c r="D785" s="9">
        <f>SUM(D776:D784)</f>
        <v>4391</v>
      </c>
      <c r="E785" s="9">
        <f>SUM(E776:E784)</f>
        <v>161.05000000000001</v>
      </c>
      <c r="F785" s="10">
        <f t="shared" si="102"/>
        <v>1.1808130266454111</v>
      </c>
      <c r="G785" s="11">
        <f t="shared" si="103"/>
        <v>27.264824588637069</v>
      </c>
      <c r="H785" s="9">
        <f>SUM(H776:H784)</f>
        <v>5184950</v>
      </c>
    </row>
    <row r="786" spans="2:8" x14ac:dyDescent="0.25">
      <c r="B786" s="83" t="s">
        <v>191</v>
      </c>
      <c r="C786" s="12"/>
      <c r="D786" s="1"/>
      <c r="E786" s="1"/>
      <c r="G786" s="13"/>
    </row>
    <row r="787" spans="2:8" x14ac:dyDescent="0.25">
      <c r="B787" s="65" t="s">
        <v>79</v>
      </c>
      <c r="C787" s="66">
        <v>25</v>
      </c>
      <c r="D787" s="67">
        <v>19</v>
      </c>
      <c r="E787" s="67">
        <v>1.35</v>
      </c>
      <c r="F787" s="68">
        <f t="shared" ref="F787:F815" si="104">(H787/D787)/1000</f>
        <v>3.9068421052631579</v>
      </c>
      <c r="G787" s="69">
        <f t="shared" ref="G787:G815" si="105">D787/E787</f>
        <v>14.074074074074073</v>
      </c>
      <c r="H787" s="67">
        <v>74230</v>
      </c>
    </row>
    <row r="788" spans="2:8" x14ac:dyDescent="0.25">
      <c r="B788" s="65" t="s">
        <v>11</v>
      </c>
      <c r="C788" s="66">
        <v>30</v>
      </c>
      <c r="D788" s="67">
        <v>203.6</v>
      </c>
      <c r="E788" s="67">
        <v>13.6</v>
      </c>
      <c r="F788" s="68">
        <f t="shared" si="104"/>
        <v>1.4853143418467585</v>
      </c>
      <c r="G788" s="69">
        <f t="shared" si="105"/>
        <v>14.970588235294118</v>
      </c>
      <c r="H788" s="67">
        <v>302410</v>
      </c>
    </row>
    <row r="789" spans="2:8" x14ac:dyDescent="0.25">
      <c r="B789" s="65" t="s">
        <v>40</v>
      </c>
      <c r="C789" s="66">
        <v>60</v>
      </c>
      <c r="D789" s="67">
        <v>872.5</v>
      </c>
      <c r="E789" s="67">
        <v>40.4</v>
      </c>
      <c r="F789" s="68">
        <f t="shared" si="104"/>
        <v>1.9808022922636104</v>
      </c>
      <c r="G789" s="69">
        <f t="shared" si="105"/>
        <v>21.596534653465348</v>
      </c>
      <c r="H789" s="67">
        <v>1728250</v>
      </c>
    </row>
    <row r="790" spans="2:8" x14ac:dyDescent="0.25">
      <c r="B790" s="65" t="s">
        <v>13</v>
      </c>
      <c r="C790" s="66">
        <v>75</v>
      </c>
      <c r="D790" s="67">
        <v>411.8</v>
      </c>
      <c r="E790" s="67">
        <v>25.8</v>
      </c>
      <c r="F790" s="68">
        <f t="shared" si="104"/>
        <v>1.3644123360854783</v>
      </c>
      <c r="G790" s="69">
        <f t="shared" si="105"/>
        <v>15.961240310077519</v>
      </c>
      <c r="H790" s="67">
        <v>561865</v>
      </c>
    </row>
    <row r="791" spans="2:8" x14ac:dyDescent="0.25">
      <c r="B791" s="65" t="s">
        <v>30</v>
      </c>
      <c r="C791" s="66">
        <v>40</v>
      </c>
      <c r="D791" s="67">
        <v>410.5</v>
      </c>
      <c r="E791" s="67">
        <v>28.1</v>
      </c>
      <c r="F791" s="68">
        <f t="shared" si="104"/>
        <v>2.2425700365408039</v>
      </c>
      <c r="G791" s="69">
        <f t="shared" si="105"/>
        <v>14.608540925266903</v>
      </c>
      <c r="H791" s="67">
        <v>920575</v>
      </c>
    </row>
    <row r="792" spans="2:8" x14ac:dyDescent="0.25">
      <c r="B792" s="65" t="s">
        <v>14</v>
      </c>
      <c r="C792" s="66">
        <v>8</v>
      </c>
      <c r="D792" s="67">
        <v>43.75</v>
      </c>
      <c r="E792" s="67">
        <v>2.9</v>
      </c>
      <c r="F792" s="68">
        <f t="shared" si="104"/>
        <v>1.5824</v>
      </c>
      <c r="G792" s="69">
        <f t="shared" si="105"/>
        <v>15.086206896551724</v>
      </c>
      <c r="H792" s="67">
        <v>69230</v>
      </c>
    </row>
    <row r="793" spans="2:8" x14ac:dyDescent="0.25">
      <c r="B793" s="65" t="s">
        <v>42</v>
      </c>
      <c r="C793" s="66">
        <v>43</v>
      </c>
      <c r="D793" s="67">
        <v>549</v>
      </c>
      <c r="E793" s="67">
        <v>19.399999999999999</v>
      </c>
      <c r="F793" s="68">
        <f t="shared" si="104"/>
        <v>1.9615664845173042</v>
      </c>
      <c r="G793" s="69">
        <f t="shared" si="105"/>
        <v>28.298969072164951</v>
      </c>
      <c r="H793" s="67">
        <v>1076900</v>
      </c>
    </row>
    <row r="794" spans="2:8" x14ac:dyDescent="0.25">
      <c r="B794" s="65" t="s">
        <v>126</v>
      </c>
      <c r="C794" s="66">
        <v>20</v>
      </c>
      <c r="D794" s="67">
        <v>515</v>
      </c>
      <c r="E794" s="67">
        <v>295</v>
      </c>
      <c r="F794" s="68">
        <f t="shared" si="104"/>
        <v>37.390291262135918</v>
      </c>
      <c r="G794" s="69">
        <f t="shared" si="105"/>
        <v>1.7457627118644068</v>
      </c>
      <c r="H794" s="67">
        <v>19256000</v>
      </c>
    </row>
    <row r="795" spans="2:8" x14ac:dyDescent="0.25">
      <c r="B795" s="65" t="s">
        <v>34</v>
      </c>
      <c r="C795" s="66">
        <v>70</v>
      </c>
      <c r="D795" s="67">
        <v>1738</v>
      </c>
      <c r="E795" s="67">
        <v>27.9</v>
      </c>
      <c r="F795" s="68">
        <f t="shared" si="104"/>
        <v>0.32010932105868811</v>
      </c>
      <c r="G795" s="69">
        <f t="shared" si="105"/>
        <v>62.293906810035843</v>
      </c>
      <c r="H795" s="67">
        <v>556350</v>
      </c>
    </row>
    <row r="796" spans="2:8" x14ac:dyDescent="0.25">
      <c r="B796" s="65" t="s">
        <v>76</v>
      </c>
      <c r="C796" s="66">
        <v>12</v>
      </c>
      <c r="D796" s="67">
        <v>436</v>
      </c>
      <c r="E796" s="67">
        <v>17</v>
      </c>
      <c r="F796" s="68">
        <f t="shared" si="104"/>
        <v>1.8866972477064221</v>
      </c>
      <c r="G796" s="69">
        <f t="shared" si="105"/>
        <v>25.647058823529413</v>
      </c>
      <c r="H796" s="67">
        <v>822600</v>
      </c>
    </row>
    <row r="797" spans="2:8" x14ac:dyDescent="0.25">
      <c r="B797" s="65" t="s">
        <v>102</v>
      </c>
      <c r="C797" s="66">
        <v>18</v>
      </c>
      <c r="D797" s="67">
        <v>670</v>
      </c>
      <c r="E797" s="67">
        <v>10.3</v>
      </c>
      <c r="F797" s="68">
        <f t="shared" si="104"/>
        <v>1.383955223880597</v>
      </c>
      <c r="G797" s="69">
        <f t="shared" si="105"/>
        <v>65.048543689320383</v>
      </c>
      <c r="H797" s="67">
        <v>927250</v>
      </c>
    </row>
    <row r="798" spans="2:8" x14ac:dyDescent="0.25">
      <c r="B798" s="65" t="s">
        <v>182</v>
      </c>
      <c r="C798" s="66">
        <v>2</v>
      </c>
      <c r="D798" s="67">
        <v>51.95</v>
      </c>
      <c r="E798" s="67">
        <v>1.85</v>
      </c>
      <c r="F798" s="68">
        <f t="shared" si="104"/>
        <v>1.4039461020211741</v>
      </c>
      <c r="G798" s="69">
        <f t="shared" si="105"/>
        <v>28.081081081081081</v>
      </c>
      <c r="H798" s="67">
        <v>72935</v>
      </c>
    </row>
    <row r="799" spans="2:8" x14ac:dyDescent="0.25">
      <c r="B799" s="65" t="s">
        <v>192</v>
      </c>
      <c r="C799" s="66">
        <v>2</v>
      </c>
      <c r="D799" s="67">
        <v>8.4</v>
      </c>
      <c r="E799" s="67">
        <v>1.05</v>
      </c>
      <c r="F799" s="68">
        <f t="shared" si="104"/>
        <v>8.1785714285714288</v>
      </c>
      <c r="G799" s="69">
        <f t="shared" si="105"/>
        <v>8</v>
      </c>
      <c r="H799" s="67">
        <v>68700</v>
      </c>
    </row>
    <row r="800" spans="2:8" x14ac:dyDescent="0.25">
      <c r="B800" s="65" t="s">
        <v>17</v>
      </c>
      <c r="C800" s="66">
        <v>30</v>
      </c>
      <c r="D800" s="67">
        <v>4.53</v>
      </c>
      <c r="E800" s="67">
        <v>3.77</v>
      </c>
      <c r="F800" s="68">
        <f t="shared" si="104"/>
        <v>11.461368653421632</v>
      </c>
      <c r="G800" s="69">
        <f t="shared" si="105"/>
        <v>1.2015915119363396</v>
      </c>
      <c r="H800" s="67">
        <v>51920</v>
      </c>
    </row>
    <row r="801" spans="2:8" x14ac:dyDescent="0.25">
      <c r="B801" s="65" t="s">
        <v>193</v>
      </c>
      <c r="C801" s="66">
        <v>2</v>
      </c>
      <c r="D801" s="67">
        <v>2.35</v>
      </c>
      <c r="E801" s="67">
        <v>0.2</v>
      </c>
      <c r="F801" s="68">
        <f t="shared" si="104"/>
        <v>13.51063829787234</v>
      </c>
      <c r="G801" s="69">
        <f t="shared" si="105"/>
        <v>11.75</v>
      </c>
      <c r="H801" s="67">
        <v>31750</v>
      </c>
    </row>
    <row r="802" spans="2:8" x14ac:dyDescent="0.25">
      <c r="B802" s="65" t="s">
        <v>35</v>
      </c>
      <c r="C802" s="66">
        <v>5</v>
      </c>
      <c r="D802" s="67">
        <v>26.4</v>
      </c>
      <c r="E802" s="67">
        <v>1</v>
      </c>
      <c r="F802" s="68">
        <f t="shared" si="104"/>
        <v>4.1022727272727275</v>
      </c>
      <c r="G802" s="69">
        <f t="shared" si="105"/>
        <v>26.4</v>
      </c>
      <c r="H802" s="67">
        <v>108300</v>
      </c>
    </row>
    <row r="803" spans="2:8" x14ac:dyDescent="0.25">
      <c r="B803" s="65" t="s">
        <v>44</v>
      </c>
      <c r="C803" s="66">
        <v>25</v>
      </c>
      <c r="D803" s="67">
        <v>199.8</v>
      </c>
      <c r="E803" s="67">
        <v>10.95</v>
      </c>
      <c r="F803" s="68">
        <f t="shared" si="104"/>
        <v>2.9540040040040041</v>
      </c>
      <c r="G803" s="69">
        <f t="shared" si="105"/>
        <v>18.246575342465757</v>
      </c>
      <c r="H803" s="67">
        <v>590210</v>
      </c>
    </row>
    <row r="804" spans="2:8" x14ac:dyDescent="0.25">
      <c r="B804" s="65" t="s">
        <v>45</v>
      </c>
      <c r="C804" s="66">
        <v>45</v>
      </c>
      <c r="D804" s="67">
        <v>423</v>
      </c>
      <c r="E804" s="67">
        <v>17.8</v>
      </c>
      <c r="F804" s="68">
        <f t="shared" si="104"/>
        <v>3.1306146572104017</v>
      </c>
      <c r="G804" s="69">
        <f t="shared" si="105"/>
        <v>23.764044943820224</v>
      </c>
      <c r="H804" s="67">
        <v>1324250</v>
      </c>
    </row>
    <row r="805" spans="2:8" x14ac:dyDescent="0.25">
      <c r="B805" s="65" t="s">
        <v>19</v>
      </c>
      <c r="C805" s="66">
        <v>12</v>
      </c>
      <c r="D805" s="67">
        <v>25.05</v>
      </c>
      <c r="E805" s="67">
        <v>1.6</v>
      </c>
      <c r="F805" s="68">
        <f t="shared" si="104"/>
        <v>3.2161676646706585</v>
      </c>
      <c r="G805" s="69">
        <f t="shared" si="105"/>
        <v>15.65625</v>
      </c>
      <c r="H805" s="67">
        <v>80565</v>
      </c>
    </row>
    <row r="806" spans="2:8" x14ac:dyDescent="0.25">
      <c r="B806" s="65" t="s">
        <v>20</v>
      </c>
      <c r="C806" s="66">
        <v>3</v>
      </c>
      <c r="D806" s="67">
        <v>1.8</v>
      </c>
      <c r="E806" s="67">
        <v>0.11</v>
      </c>
      <c r="F806" s="68">
        <f t="shared" si="104"/>
        <v>1.9277777777777778</v>
      </c>
      <c r="G806" s="69">
        <f t="shared" si="105"/>
        <v>16.363636363636363</v>
      </c>
      <c r="H806" s="67">
        <v>3470</v>
      </c>
    </row>
    <row r="807" spans="2:8" x14ac:dyDescent="0.25">
      <c r="B807" s="65" t="s">
        <v>36</v>
      </c>
      <c r="C807" s="66">
        <v>50</v>
      </c>
      <c r="D807" s="67">
        <v>4600</v>
      </c>
      <c r="E807" s="67">
        <v>113</v>
      </c>
      <c r="F807" s="68">
        <f t="shared" si="104"/>
        <v>0.53746739130434784</v>
      </c>
      <c r="G807" s="69">
        <f t="shared" si="105"/>
        <v>40.707964601769909</v>
      </c>
      <c r="H807" s="67">
        <v>2472350</v>
      </c>
    </row>
    <row r="808" spans="2:8" x14ac:dyDescent="0.25">
      <c r="B808" s="65" t="s">
        <v>50</v>
      </c>
      <c r="C808" s="66">
        <v>30</v>
      </c>
      <c r="D808" s="67">
        <v>980</v>
      </c>
      <c r="E808" s="67">
        <v>21.25</v>
      </c>
      <c r="F808" s="68">
        <f t="shared" si="104"/>
        <v>1.499795918367347</v>
      </c>
      <c r="G808" s="69">
        <f t="shared" si="105"/>
        <v>46.117647058823529</v>
      </c>
      <c r="H808" s="67">
        <v>1469800</v>
      </c>
    </row>
    <row r="809" spans="2:8" x14ac:dyDescent="0.25">
      <c r="B809" s="65" t="s">
        <v>52</v>
      </c>
      <c r="C809" s="66">
        <v>45</v>
      </c>
      <c r="D809" s="67">
        <v>732.5</v>
      </c>
      <c r="E809" s="67">
        <v>28</v>
      </c>
      <c r="F809" s="68">
        <f t="shared" si="104"/>
        <v>3.4863481228668944</v>
      </c>
      <c r="G809" s="69">
        <f t="shared" si="105"/>
        <v>26.160714285714285</v>
      </c>
      <c r="H809" s="67">
        <v>2553750</v>
      </c>
    </row>
    <row r="810" spans="2:8" x14ac:dyDescent="0.25">
      <c r="B810" s="65" t="s">
        <v>24</v>
      </c>
      <c r="C810" s="66">
        <v>5</v>
      </c>
      <c r="D810" s="67">
        <v>26.65</v>
      </c>
      <c r="E810" s="67">
        <v>1.5</v>
      </c>
      <c r="F810" s="68">
        <f t="shared" si="104"/>
        <v>3.8046904315196999</v>
      </c>
      <c r="G810" s="69">
        <f t="shared" si="105"/>
        <v>17.766666666666666</v>
      </c>
      <c r="H810" s="67">
        <v>101395</v>
      </c>
    </row>
    <row r="811" spans="2:8" x14ac:dyDescent="0.25">
      <c r="B811" s="65" t="s">
        <v>183</v>
      </c>
      <c r="C811" s="66">
        <v>25</v>
      </c>
      <c r="D811" s="67">
        <v>1582</v>
      </c>
      <c r="E811" s="67">
        <v>37.4</v>
      </c>
      <c r="F811" s="68">
        <f t="shared" si="104"/>
        <v>1.2631479140328696</v>
      </c>
      <c r="G811" s="69">
        <f t="shared" si="105"/>
        <v>42.299465240641716</v>
      </c>
      <c r="H811" s="67">
        <v>1998300</v>
      </c>
    </row>
    <row r="812" spans="2:8" x14ac:dyDescent="0.25">
      <c r="B812" s="65" t="s">
        <v>26</v>
      </c>
      <c r="C812" s="66">
        <v>50</v>
      </c>
      <c r="D812" s="67">
        <v>1150</v>
      </c>
      <c r="E812" s="67">
        <v>52.5</v>
      </c>
      <c r="F812" s="68">
        <f t="shared" si="104"/>
        <v>4.7522608695652169</v>
      </c>
      <c r="G812" s="69">
        <f t="shared" si="105"/>
        <v>21.904761904761905</v>
      </c>
      <c r="H812" s="67">
        <v>5465100</v>
      </c>
    </row>
    <row r="813" spans="2:8" x14ac:dyDescent="0.25">
      <c r="B813" s="65" t="s">
        <v>119</v>
      </c>
      <c r="C813" s="66">
        <v>40</v>
      </c>
      <c r="D813" s="67">
        <v>1419</v>
      </c>
      <c r="E813" s="67">
        <v>22.8</v>
      </c>
      <c r="F813" s="68">
        <f t="shared" si="104"/>
        <v>3.7916138125440453</v>
      </c>
      <c r="G813" s="69">
        <f t="shared" si="105"/>
        <v>62.236842105263158</v>
      </c>
      <c r="H813" s="67">
        <v>5380300</v>
      </c>
    </row>
    <row r="814" spans="2:8" x14ac:dyDescent="0.25">
      <c r="B814" s="65" t="s">
        <v>53</v>
      </c>
      <c r="C814" s="66">
        <v>10</v>
      </c>
      <c r="D814" s="67">
        <v>177.9</v>
      </c>
      <c r="E814" s="67">
        <v>10.3</v>
      </c>
      <c r="F814" s="68">
        <f t="shared" si="104"/>
        <v>5.8287802136031477</v>
      </c>
      <c r="G814" s="69">
        <f t="shared" si="105"/>
        <v>17.271844660194173</v>
      </c>
      <c r="H814" s="67">
        <v>1036940</v>
      </c>
    </row>
    <row r="815" spans="2:8" x14ac:dyDescent="0.25">
      <c r="B815" s="7" t="s">
        <v>194</v>
      </c>
      <c r="C815" s="8">
        <f>SUM(C787:C814)</f>
        <v>782</v>
      </c>
      <c r="D815" s="9">
        <f>SUM(D787:D814)</f>
        <v>17280.480000000003</v>
      </c>
      <c r="E815" s="9">
        <f>SUM(E787:E814)</f>
        <v>806.82999999999993</v>
      </c>
      <c r="F815" s="10">
        <f t="shared" si="104"/>
        <v>2.8416858212271876</v>
      </c>
      <c r="G815" s="11">
        <f t="shared" si="105"/>
        <v>21.417745993579818</v>
      </c>
      <c r="H815" s="9">
        <f>SUM(H787:H814)</f>
        <v>49105695</v>
      </c>
    </row>
    <row r="816" spans="2:8" x14ac:dyDescent="0.25">
      <c r="B816" s="83" t="s">
        <v>195</v>
      </c>
      <c r="C816" s="12"/>
      <c r="D816" s="1"/>
      <c r="E816" s="1"/>
      <c r="G816" s="13"/>
    </row>
    <row r="817" spans="2:8" x14ac:dyDescent="0.25">
      <c r="B817" s="65" t="s">
        <v>11</v>
      </c>
      <c r="C817" s="66">
        <v>2</v>
      </c>
      <c r="D817" s="67">
        <v>15</v>
      </c>
      <c r="E817" s="67">
        <v>1</v>
      </c>
      <c r="F817" s="68">
        <f t="shared" ref="F817:F822" si="106">(H817/D817)/1000</f>
        <v>1.5</v>
      </c>
      <c r="G817" s="69">
        <f t="shared" ref="G817:G822" si="107">D817/E817</f>
        <v>15</v>
      </c>
      <c r="H817" s="67">
        <v>22500</v>
      </c>
    </row>
    <row r="818" spans="2:8" x14ac:dyDescent="0.25">
      <c r="B818" s="65" t="s">
        <v>34</v>
      </c>
      <c r="C818" s="66">
        <v>5</v>
      </c>
      <c r="D818" s="67">
        <v>280</v>
      </c>
      <c r="E818" s="67">
        <v>3.5</v>
      </c>
      <c r="F818" s="68">
        <f t="shared" si="106"/>
        <v>0.15</v>
      </c>
      <c r="G818" s="69">
        <f t="shared" si="107"/>
        <v>80</v>
      </c>
      <c r="H818" s="67">
        <v>42000</v>
      </c>
    </row>
    <row r="819" spans="2:8" x14ac:dyDescent="0.25">
      <c r="B819" s="65" t="s">
        <v>45</v>
      </c>
      <c r="C819" s="66">
        <v>1</v>
      </c>
      <c r="D819" s="67">
        <v>23.1</v>
      </c>
      <c r="E819" s="67">
        <v>0.8</v>
      </c>
      <c r="F819" s="68">
        <f t="shared" si="106"/>
        <v>2.5714285714285712</v>
      </c>
      <c r="G819" s="69">
        <f t="shared" si="107"/>
        <v>28.875</v>
      </c>
      <c r="H819" s="67">
        <v>59400</v>
      </c>
    </row>
    <row r="820" spans="2:8" x14ac:dyDescent="0.25">
      <c r="B820" s="65" t="s">
        <v>130</v>
      </c>
      <c r="C820" s="66">
        <v>1</v>
      </c>
      <c r="D820" s="67">
        <v>12.5</v>
      </c>
      <c r="E820" s="67">
        <v>0.5</v>
      </c>
      <c r="F820" s="68">
        <f t="shared" si="106"/>
        <v>2.1</v>
      </c>
      <c r="G820" s="69">
        <f t="shared" si="107"/>
        <v>25</v>
      </c>
      <c r="H820" s="67">
        <v>26250</v>
      </c>
    </row>
    <row r="821" spans="2:8" x14ac:dyDescent="0.25">
      <c r="B821" s="65" t="s">
        <v>36</v>
      </c>
      <c r="C821" s="66">
        <v>3</v>
      </c>
      <c r="D821" s="67">
        <v>1239</v>
      </c>
      <c r="E821" s="67">
        <v>29.5</v>
      </c>
      <c r="F821" s="68">
        <f t="shared" si="106"/>
        <v>0.51949152542372878</v>
      </c>
      <c r="G821" s="69">
        <f t="shared" si="107"/>
        <v>42</v>
      </c>
      <c r="H821" s="67">
        <v>643650</v>
      </c>
    </row>
    <row r="822" spans="2:8" x14ac:dyDescent="0.25">
      <c r="B822" s="7" t="s">
        <v>196</v>
      </c>
      <c r="C822" s="8">
        <f>SUM(C817:C821)</f>
        <v>12</v>
      </c>
      <c r="D822" s="9">
        <f>SUM(D817:D821)</f>
        <v>1569.6</v>
      </c>
      <c r="E822" s="9">
        <f>SUM(E817:E821)</f>
        <v>35.299999999999997</v>
      </c>
      <c r="F822" s="10">
        <f t="shared" si="106"/>
        <v>0.50573394495412849</v>
      </c>
      <c r="G822" s="11">
        <f t="shared" si="107"/>
        <v>44.464589235127477</v>
      </c>
      <c r="H822" s="9">
        <f>SUM(H817:H821)</f>
        <v>793800</v>
      </c>
    </row>
    <row r="823" spans="2:8" x14ac:dyDescent="0.25">
      <c r="B823" s="83" t="s">
        <v>197</v>
      </c>
      <c r="C823" s="12"/>
      <c r="D823" s="1"/>
      <c r="E823" s="1"/>
      <c r="G823" s="13"/>
    </row>
    <row r="824" spans="2:8" x14ac:dyDescent="0.25">
      <c r="B824" s="65" t="s">
        <v>40</v>
      </c>
      <c r="C824" s="66">
        <v>89</v>
      </c>
      <c r="D824" s="67">
        <v>985</v>
      </c>
      <c r="E824" s="67">
        <v>68</v>
      </c>
      <c r="F824" s="68">
        <f t="shared" ref="F824:F850" si="108">(H824/D824)/1000</f>
        <v>1.8009644670050762</v>
      </c>
      <c r="G824" s="69">
        <f t="shared" ref="G824:G850" si="109">D824/E824</f>
        <v>14.485294117647058</v>
      </c>
      <c r="H824" s="67">
        <v>1773950</v>
      </c>
    </row>
    <row r="825" spans="2:8" x14ac:dyDescent="0.25">
      <c r="B825" s="65" t="s">
        <v>13</v>
      </c>
      <c r="C825" s="66">
        <v>156</v>
      </c>
      <c r="D825" s="67">
        <v>2149</v>
      </c>
      <c r="E825" s="67">
        <v>147</v>
      </c>
      <c r="F825" s="68">
        <f t="shared" si="108"/>
        <v>3.1968822708236391</v>
      </c>
      <c r="G825" s="69">
        <f t="shared" si="109"/>
        <v>14.619047619047619</v>
      </c>
      <c r="H825" s="67">
        <v>6870100</v>
      </c>
    </row>
    <row r="826" spans="2:8" x14ac:dyDescent="0.25">
      <c r="B826" s="65" t="s">
        <v>29</v>
      </c>
      <c r="C826" s="66">
        <v>807</v>
      </c>
      <c r="D826" s="67">
        <v>27428</v>
      </c>
      <c r="E826" s="67">
        <v>1416</v>
      </c>
      <c r="F826" s="68">
        <f t="shared" si="108"/>
        <v>2.5739536240338339</v>
      </c>
      <c r="G826" s="69">
        <f t="shared" si="109"/>
        <v>19.370056497175142</v>
      </c>
      <c r="H826" s="67">
        <v>70598400</v>
      </c>
    </row>
    <row r="827" spans="2:8" x14ac:dyDescent="0.25">
      <c r="B827" s="65" t="s">
        <v>198</v>
      </c>
      <c r="C827" s="66">
        <v>162</v>
      </c>
      <c r="D827" s="67">
        <v>3196</v>
      </c>
      <c r="E827" s="67">
        <v>128.5</v>
      </c>
      <c r="F827" s="68">
        <f t="shared" si="108"/>
        <v>4.4394868585732166</v>
      </c>
      <c r="G827" s="69">
        <f t="shared" si="109"/>
        <v>24.8715953307393</v>
      </c>
      <c r="H827" s="67">
        <v>14188600</v>
      </c>
    </row>
    <row r="828" spans="2:8" x14ac:dyDescent="0.25">
      <c r="B828" s="65" t="s">
        <v>41</v>
      </c>
      <c r="C828" s="66">
        <v>80</v>
      </c>
      <c r="D828" s="67">
        <v>5152</v>
      </c>
      <c r="E828" s="67">
        <v>375</v>
      </c>
      <c r="F828" s="68">
        <f t="shared" si="108"/>
        <v>2.4568711180124225</v>
      </c>
      <c r="G828" s="69">
        <f t="shared" si="109"/>
        <v>13.738666666666667</v>
      </c>
      <c r="H828" s="67">
        <v>12657800</v>
      </c>
    </row>
    <row r="829" spans="2:8" x14ac:dyDescent="0.25">
      <c r="B829" s="65" t="s">
        <v>30</v>
      </c>
      <c r="C829" s="66">
        <v>65</v>
      </c>
      <c r="D829" s="67">
        <v>1950</v>
      </c>
      <c r="E829" s="67">
        <v>169</v>
      </c>
      <c r="F829" s="68">
        <f t="shared" si="108"/>
        <v>2.7193846153846151</v>
      </c>
      <c r="G829" s="69">
        <f t="shared" si="109"/>
        <v>11.538461538461538</v>
      </c>
      <c r="H829" s="67">
        <v>5302800</v>
      </c>
    </row>
    <row r="830" spans="2:8" x14ac:dyDescent="0.25">
      <c r="B830" s="65" t="s">
        <v>199</v>
      </c>
      <c r="C830" s="66">
        <v>51</v>
      </c>
      <c r="D830" s="67">
        <v>738</v>
      </c>
      <c r="E830" s="67">
        <v>30.5</v>
      </c>
      <c r="F830" s="68">
        <f t="shared" si="108"/>
        <v>2.1551490514905147</v>
      </c>
      <c r="G830" s="69">
        <f t="shared" si="109"/>
        <v>24.196721311475411</v>
      </c>
      <c r="H830" s="67">
        <v>1590500</v>
      </c>
    </row>
    <row r="831" spans="2:8" x14ac:dyDescent="0.25">
      <c r="B831" s="65" t="s">
        <v>200</v>
      </c>
      <c r="C831" s="66">
        <v>326</v>
      </c>
      <c r="D831" s="67">
        <v>6274</v>
      </c>
      <c r="E831" s="67">
        <v>285</v>
      </c>
      <c r="F831" s="68">
        <f t="shared" si="108"/>
        <v>3.659451705451068</v>
      </c>
      <c r="G831" s="69">
        <f t="shared" si="109"/>
        <v>22.014035087719297</v>
      </c>
      <c r="H831" s="67">
        <v>22959400</v>
      </c>
    </row>
    <row r="832" spans="2:8" x14ac:dyDescent="0.25">
      <c r="B832" s="65" t="s">
        <v>76</v>
      </c>
      <c r="C832" s="66">
        <v>50</v>
      </c>
      <c r="D832" s="67">
        <v>842</v>
      </c>
      <c r="E832" s="67">
        <v>39.5</v>
      </c>
      <c r="F832" s="68">
        <f t="shared" si="108"/>
        <v>3.9508313539192401</v>
      </c>
      <c r="G832" s="69">
        <f t="shared" si="109"/>
        <v>21.316455696202532</v>
      </c>
      <c r="H832" s="67">
        <v>3326600</v>
      </c>
    </row>
    <row r="833" spans="2:8" x14ac:dyDescent="0.25">
      <c r="B833" s="65" t="s">
        <v>201</v>
      </c>
      <c r="C833" s="66">
        <v>39</v>
      </c>
      <c r="D833" s="67">
        <v>583</v>
      </c>
      <c r="E833" s="67">
        <v>26</v>
      </c>
      <c r="F833" s="68">
        <f t="shared" si="108"/>
        <v>2.5044596912521442</v>
      </c>
      <c r="G833" s="69">
        <f t="shared" si="109"/>
        <v>22.423076923076923</v>
      </c>
      <c r="H833" s="67">
        <v>1460100</v>
      </c>
    </row>
    <row r="834" spans="2:8" x14ac:dyDescent="0.25">
      <c r="B834" s="65" t="s">
        <v>93</v>
      </c>
      <c r="C834" s="66">
        <v>332</v>
      </c>
      <c r="D834" s="67">
        <v>2404</v>
      </c>
      <c r="E834" s="67">
        <v>252</v>
      </c>
      <c r="F834" s="68">
        <f t="shared" si="108"/>
        <v>6.4724625623960064</v>
      </c>
      <c r="G834" s="69">
        <f t="shared" si="109"/>
        <v>9.5396825396825395</v>
      </c>
      <c r="H834" s="67">
        <v>15559800</v>
      </c>
    </row>
    <row r="835" spans="2:8" x14ac:dyDescent="0.25">
      <c r="B835" s="65" t="s">
        <v>182</v>
      </c>
      <c r="C835" s="66">
        <v>445</v>
      </c>
      <c r="D835" s="67">
        <v>12340</v>
      </c>
      <c r="E835" s="67">
        <v>374</v>
      </c>
      <c r="F835" s="68">
        <f t="shared" si="108"/>
        <v>3.5662074554294976</v>
      </c>
      <c r="G835" s="69">
        <f t="shared" si="109"/>
        <v>32.99465240641711</v>
      </c>
      <c r="H835" s="67">
        <v>44007000</v>
      </c>
    </row>
    <row r="836" spans="2:8" x14ac:dyDescent="0.25">
      <c r="B836" s="65" t="s">
        <v>192</v>
      </c>
      <c r="C836" s="66">
        <v>63</v>
      </c>
      <c r="D836" s="67">
        <v>273.5</v>
      </c>
      <c r="E836" s="67">
        <v>31.5</v>
      </c>
      <c r="F836" s="68">
        <f t="shared" si="108"/>
        <v>8.0488117001828154</v>
      </c>
      <c r="G836" s="69">
        <f t="shared" si="109"/>
        <v>8.6825396825396819</v>
      </c>
      <c r="H836" s="67">
        <v>2201350</v>
      </c>
    </row>
    <row r="837" spans="2:8" x14ac:dyDescent="0.25">
      <c r="B837" s="65" t="s">
        <v>35</v>
      </c>
      <c r="C837" s="66">
        <v>6</v>
      </c>
      <c r="D837" s="67">
        <v>1241</v>
      </c>
      <c r="E837" s="67">
        <v>40.5</v>
      </c>
      <c r="F837" s="68">
        <f t="shared" si="108"/>
        <v>3.0292908944399679</v>
      </c>
      <c r="G837" s="69">
        <f t="shared" si="109"/>
        <v>30.641975308641975</v>
      </c>
      <c r="H837" s="67">
        <v>3759350</v>
      </c>
    </row>
    <row r="838" spans="2:8" x14ac:dyDescent="0.25">
      <c r="B838" s="65" t="s">
        <v>44</v>
      </c>
      <c r="C838" s="66">
        <v>167</v>
      </c>
      <c r="D838" s="67">
        <v>2459</v>
      </c>
      <c r="E838" s="67">
        <v>181</v>
      </c>
      <c r="F838" s="68">
        <f t="shared" si="108"/>
        <v>3.6203334688897928</v>
      </c>
      <c r="G838" s="69">
        <f t="shared" si="109"/>
        <v>13.585635359116022</v>
      </c>
      <c r="H838" s="67">
        <v>8902400</v>
      </c>
    </row>
    <row r="839" spans="2:8" x14ac:dyDescent="0.25">
      <c r="B839" s="65" t="s">
        <v>45</v>
      </c>
      <c r="C839" s="66">
        <v>51</v>
      </c>
      <c r="D839" s="67">
        <v>1004</v>
      </c>
      <c r="E839" s="67">
        <v>45</v>
      </c>
      <c r="F839" s="68">
        <f t="shared" si="108"/>
        <v>3.2487051792828683</v>
      </c>
      <c r="G839" s="69">
        <f t="shared" si="109"/>
        <v>22.31111111111111</v>
      </c>
      <c r="H839" s="67">
        <v>3261700</v>
      </c>
    </row>
    <row r="840" spans="2:8" x14ac:dyDescent="0.25">
      <c r="B840" s="65" t="s">
        <v>48</v>
      </c>
      <c r="C840" s="66">
        <v>47</v>
      </c>
      <c r="D840" s="67">
        <v>309</v>
      </c>
      <c r="E840" s="67">
        <v>36</v>
      </c>
      <c r="F840" s="68">
        <f t="shared" si="108"/>
        <v>1.2747572815533981</v>
      </c>
      <c r="G840" s="69">
        <f t="shared" si="109"/>
        <v>8.5833333333333339</v>
      </c>
      <c r="H840" s="67">
        <v>393900</v>
      </c>
    </row>
    <row r="841" spans="2:8" x14ac:dyDescent="0.25">
      <c r="B841" s="65" t="s">
        <v>202</v>
      </c>
      <c r="C841" s="66">
        <v>147</v>
      </c>
      <c r="D841" s="67">
        <v>8624</v>
      </c>
      <c r="E841" s="67">
        <v>131</v>
      </c>
      <c r="F841" s="68">
        <f t="shared" si="108"/>
        <v>19.170454545454543</v>
      </c>
      <c r="G841" s="69">
        <f t="shared" si="109"/>
        <v>65.832061068702288</v>
      </c>
      <c r="H841" s="67">
        <v>165326000</v>
      </c>
    </row>
    <row r="842" spans="2:8" x14ac:dyDescent="0.25">
      <c r="B842" s="65" t="s">
        <v>52</v>
      </c>
      <c r="C842" s="66">
        <v>37</v>
      </c>
      <c r="D842" s="67">
        <v>566</v>
      </c>
      <c r="E842" s="67">
        <v>23.3</v>
      </c>
      <c r="F842" s="68">
        <f t="shared" si="108"/>
        <v>3.0512367491166077</v>
      </c>
      <c r="G842" s="69">
        <f t="shared" si="109"/>
        <v>24.291845493562231</v>
      </c>
      <c r="H842" s="67">
        <v>1727000</v>
      </c>
    </row>
    <row r="843" spans="2:8" x14ac:dyDescent="0.25">
      <c r="B843" s="65" t="s">
        <v>203</v>
      </c>
      <c r="C843" s="66">
        <v>39</v>
      </c>
      <c r="D843" s="67">
        <v>1164.8</v>
      </c>
      <c r="E843" s="67">
        <v>12.8</v>
      </c>
      <c r="F843" s="68">
        <f t="shared" si="108"/>
        <v>8.3064045329670328</v>
      </c>
      <c r="G843" s="69">
        <f t="shared" si="109"/>
        <v>90.999999999999986</v>
      </c>
      <c r="H843" s="67">
        <v>9675300</v>
      </c>
    </row>
    <row r="844" spans="2:8" x14ac:dyDescent="0.25">
      <c r="B844" s="65" t="s">
        <v>183</v>
      </c>
      <c r="C844" s="66">
        <v>399</v>
      </c>
      <c r="D844" s="67">
        <v>15363</v>
      </c>
      <c r="E844" s="67">
        <v>363</v>
      </c>
      <c r="F844" s="68">
        <f t="shared" si="108"/>
        <v>1.1147432142159734</v>
      </c>
      <c r="G844" s="69">
        <f t="shared" si="109"/>
        <v>42.32231404958678</v>
      </c>
      <c r="H844" s="67">
        <v>17125800</v>
      </c>
    </row>
    <row r="845" spans="2:8" x14ac:dyDescent="0.25">
      <c r="B845" s="65" t="s">
        <v>95</v>
      </c>
      <c r="C845" s="66">
        <v>142</v>
      </c>
      <c r="D845" s="67">
        <v>2879</v>
      </c>
      <c r="E845" s="67">
        <v>85</v>
      </c>
      <c r="F845" s="68">
        <f t="shared" si="108"/>
        <v>2.220771101076763</v>
      </c>
      <c r="G845" s="69">
        <f t="shared" si="109"/>
        <v>33.870588235294115</v>
      </c>
      <c r="H845" s="67">
        <v>6393600</v>
      </c>
    </row>
    <row r="846" spans="2:8" x14ac:dyDescent="0.25">
      <c r="B846" s="65" t="s">
        <v>119</v>
      </c>
      <c r="C846" s="66">
        <v>111</v>
      </c>
      <c r="D846" s="67">
        <v>6180</v>
      </c>
      <c r="E846" s="67">
        <v>90.5</v>
      </c>
      <c r="F846" s="68">
        <f t="shared" si="108"/>
        <v>3.8440453074433658</v>
      </c>
      <c r="G846" s="69">
        <f t="shared" si="109"/>
        <v>68.287292817679557</v>
      </c>
      <c r="H846" s="67">
        <v>23756200</v>
      </c>
    </row>
    <row r="847" spans="2:8" x14ac:dyDescent="0.25">
      <c r="B847" s="65" t="s">
        <v>204</v>
      </c>
      <c r="C847" s="66">
        <v>62</v>
      </c>
      <c r="D847" s="67">
        <v>2573</v>
      </c>
      <c r="E847" s="67">
        <v>40.5</v>
      </c>
      <c r="F847" s="68">
        <f t="shared" si="108"/>
        <v>6.0434512242518457</v>
      </c>
      <c r="G847" s="69">
        <f t="shared" si="109"/>
        <v>63.530864197530867</v>
      </c>
      <c r="H847" s="67">
        <v>15549800</v>
      </c>
    </row>
    <row r="848" spans="2:8" x14ac:dyDescent="0.25">
      <c r="B848" s="65" t="s">
        <v>149</v>
      </c>
      <c r="C848" s="66">
        <v>4</v>
      </c>
      <c r="D848" s="67">
        <v>21.35</v>
      </c>
      <c r="E848" s="67">
        <v>14.4</v>
      </c>
      <c r="F848" s="68">
        <f t="shared" si="108"/>
        <v>5.3676814988290396</v>
      </c>
      <c r="G848" s="69">
        <f t="shared" si="109"/>
        <v>1.4826388888888891</v>
      </c>
      <c r="H848" s="67">
        <v>114600</v>
      </c>
    </row>
    <row r="849" spans="2:8" x14ac:dyDescent="0.25">
      <c r="B849" s="65" t="s">
        <v>53</v>
      </c>
      <c r="C849" s="66">
        <v>49</v>
      </c>
      <c r="D849" s="67">
        <v>853</v>
      </c>
      <c r="E849" s="67">
        <v>44</v>
      </c>
      <c r="F849" s="68">
        <f t="shared" si="108"/>
        <v>4.0192262602579127</v>
      </c>
      <c r="G849" s="69">
        <f t="shared" si="109"/>
        <v>19.386363636363637</v>
      </c>
      <c r="H849" s="67">
        <v>3428400</v>
      </c>
    </row>
    <row r="850" spans="2:8" x14ac:dyDescent="0.25">
      <c r="B850" s="7" t="s">
        <v>205</v>
      </c>
      <c r="C850" s="8">
        <f>SUM(C824:C849)</f>
        <v>3926</v>
      </c>
      <c r="D850" s="9">
        <f>SUM(D824:D849)</f>
        <v>107551.65000000001</v>
      </c>
      <c r="E850" s="9">
        <f>SUM(E824:E849)</f>
        <v>4449</v>
      </c>
      <c r="F850" s="10">
        <f t="shared" si="108"/>
        <v>4.2947779043836141</v>
      </c>
      <c r="G850" s="11">
        <f t="shared" si="109"/>
        <v>24.174342548887392</v>
      </c>
      <c r="H850" s="9">
        <f>SUM(H824:H849)</f>
        <v>461910450</v>
      </c>
    </row>
    <row r="851" spans="2:8" x14ac:dyDescent="0.25">
      <c r="B851" s="83" t="s">
        <v>206</v>
      </c>
      <c r="C851" s="12"/>
      <c r="D851" s="1"/>
      <c r="E851" s="1"/>
      <c r="G851" s="13"/>
    </row>
    <row r="852" spans="2:8" x14ac:dyDescent="0.25">
      <c r="B852" s="65" t="s">
        <v>13</v>
      </c>
      <c r="C852" s="66">
        <v>23</v>
      </c>
      <c r="D852" s="67">
        <v>459.03</v>
      </c>
      <c r="E852" s="67">
        <v>29.85</v>
      </c>
      <c r="F852" s="68">
        <f t="shared" ref="F852:F858" si="110">(H852/D852)/1000</f>
        <v>2.3844905561727994</v>
      </c>
      <c r="G852" s="69">
        <f t="shared" ref="G852:G858" si="111">D852/E852</f>
        <v>15.377889447236178</v>
      </c>
      <c r="H852" s="67">
        <v>1094552.7</v>
      </c>
    </row>
    <row r="853" spans="2:8" x14ac:dyDescent="0.25">
      <c r="B853" s="65" t="s">
        <v>41</v>
      </c>
      <c r="C853" s="66">
        <v>20</v>
      </c>
      <c r="D853" s="67">
        <v>6632.89</v>
      </c>
      <c r="E853" s="67">
        <v>477.67</v>
      </c>
      <c r="F853" s="68">
        <f t="shared" si="110"/>
        <v>2.5384281813809664</v>
      </c>
      <c r="G853" s="69">
        <f t="shared" si="111"/>
        <v>13.885925429689953</v>
      </c>
      <c r="H853" s="67">
        <v>16837114.899999999</v>
      </c>
    </row>
    <row r="854" spans="2:8" x14ac:dyDescent="0.25">
      <c r="B854" s="65" t="s">
        <v>30</v>
      </c>
      <c r="C854" s="66">
        <v>10</v>
      </c>
      <c r="D854" s="67">
        <v>2640</v>
      </c>
      <c r="E854" s="67">
        <v>239.89</v>
      </c>
      <c r="F854" s="68">
        <f t="shared" si="110"/>
        <v>2.5551750000000002</v>
      </c>
      <c r="G854" s="69">
        <f t="shared" si="111"/>
        <v>11.005043978490143</v>
      </c>
      <c r="H854" s="67">
        <v>6745662</v>
      </c>
    </row>
    <row r="855" spans="2:8" x14ac:dyDescent="0.25">
      <c r="B855" s="65" t="s">
        <v>34</v>
      </c>
      <c r="C855" s="66">
        <v>8</v>
      </c>
      <c r="D855" s="67">
        <v>600</v>
      </c>
      <c r="E855" s="67">
        <v>7.91</v>
      </c>
      <c r="F855" s="68">
        <f t="shared" si="110"/>
        <v>0.26550000000000001</v>
      </c>
      <c r="G855" s="69">
        <f t="shared" si="111"/>
        <v>75.853350189633375</v>
      </c>
      <c r="H855" s="67">
        <v>159300</v>
      </c>
    </row>
    <row r="856" spans="2:8" x14ac:dyDescent="0.25">
      <c r="B856" s="65" t="s">
        <v>17</v>
      </c>
      <c r="C856" s="66">
        <v>25</v>
      </c>
      <c r="D856" s="67">
        <v>28.72</v>
      </c>
      <c r="E856" s="67">
        <v>27.65</v>
      </c>
      <c r="F856" s="68">
        <f t="shared" si="110"/>
        <v>8.7430362116991649</v>
      </c>
      <c r="G856" s="69">
        <f t="shared" si="111"/>
        <v>1.0386980108499095</v>
      </c>
      <c r="H856" s="67">
        <v>251100</v>
      </c>
    </row>
    <row r="857" spans="2:8" x14ac:dyDescent="0.25">
      <c r="B857" s="65" t="s">
        <v>23</v>
      </c>
      <c r="C857" s="66">
        <v>42</v>
      </c>
      <c r="D857" s="67">
        <v>87.87</v>
      </c>
      <c r="E857" s="67">
        <v>29.05</v>
      </c>
      <c r="F857" s="68">
        <f t="shared" si="110"/>
        <v>1.9372527597587343</v>
      </c>
      <c r="G857" s="69">
        <f t="shared" si="111"/>
        <v>3.0247848537005164</v>
      </c>
      <c r="H857" s="67">
        <v>170226.4</v>
      </c>
    </row>
    <row r="858" spans="2:8" x14ac:dyDescent="0.25">
      <c r="B858" s="7" t="s">
        <v>207</v>
      </c>
      <c r="C858" s="8">
        <f>SUM(C852:C857)</f>
        <v>128</v>
      </c>
      <c r="D858" s="9">
        <f>SUM(D852:D857)</f>
        <v>10448.51</v>
      </c>
      <c r="E858" s="9">
        <f>SUM(E852:E857)</f>
        <v>812.02</v>
      </c>
      <c r="F858" s="10">
        <f t="shared" si="110"/>
        <v>2.4173739604977165</v>
      </c>
      <c r="G858" s="11">
        <f t="shared" si="111"/>
        <v>12.867306223984631</v>
      </c>
      <c r="H858" s="9">
        <f>SUM(H852:H857)</f>
        <v>25257955.999999996</v>
      </c>
    </row>
    <row r="859" spans="2:8" x14ac:dyDescent="0.25">
      <c r="B859" s="83" t="s">
        <v>208</v>
      </c>
      <c r="C859" s="12"/>
      <c r="D859" s="1"/>
      <c r="E859" s="1"/>
      <c r="G859" s="13"/>
    </row>
    <row r="860" spans="2:8" x14ac:dyDescent="0.25">
      <c r="B860" s="65" t="s">
        <v>40</v>
      </c>
      <c r="C860" s="66">
        <v>270</v>
      </c>
      <c r="D860" s="67">
        <v>2220</v>
      </c>
      <c r="E860" s="67">
        <v>148</v>
      </c>
      <c r="F860" s="68">
        <f t="shared" ref="F860:F882" si="112">(H860/D860)/1000</f>
        <v>0.99601351351351353</v>
      </c>
      <c r="G860" s="69">
        <f t="shared" ref="G860:G882" si="113">D860/E860</f>
        <v>15</v>
      </c>
      <c r="H860" s="67">
        <v>2211150</v>
      </c>
    </row>
    <row r="861" spans="2:8" x14ac:dyDescent="0.25">
      <c r="B861" s="65" t="s">
        <v>13</v>
      </c>
      <c r="C861" s="66">
        <v>61</v>
      </c>
      <c r="D861" s="67">
        <v>225</v>
      </c>
      <c r="E861" s="67">
        <v>12.5</v>
      </c>
      <c r="F861" s="68">
        <f t="shared" si="112"/>
        <v>1.0424</v>
      </c>
      <c r="G861" s="69">
        <f t="shared" si="113"/>
        <v>18</v>
      </c>
      <c r="H861" s="67">
        <v>234540</v>
      </c>
    </row>
    <row r="862" spans="2:8" x14ac:dyDescent="0.25">
      <c r="B862" s="65" t="s">
        <v>29</v>
      </c>
      <c r="C862" s="66">
        <v>69</v>
      </c>
      <c r="D862" s="67">
        <v>400</v>
      </c>
      <c r="E862" s="67">
        <v>16</v>
      </c>
      <c r="F862" s="68">
        <f t="shared" si="112"/>
        <v>1.9971874999999999</v>
      </c>
      <c r="G862" s="69">
        <f t="shared" si="113"/>
        <v>25</v>
      </c>
      <c r="H862" s="67">
        <v>798875</v>
      </c>
    </row>
    <row r="863" spans="2:8" x14ac:dyDescent="0.25">
      <c r="B863" s="65" t="s">
        <v>30</v>
      </c>
      <c r="C863" s="66">
        <v>14</v>
      </c>
      <c r="D863" s="67">
        <v>185</v>
      </c>
      <c r="E863" s="67">
        <v>14.5</v>
      </c>
      <c r="F863" s="68">
        <f t="shared" si="112"/>
        <v>1.6232702702702702</v>
      </c>
      <c r="G863" s="69">
        <f t="shared" si="113"/>
        <v>12.758620689655173</v>
      </c>
      <c r="H863" s="67">
        <v>300305</v>
      </c>
    </row>
    <row r="864" spans="2:8" x14ac:dyDescent="0.25">
      <c r="B864" s="65" t="s">
        <v>42</v>
      </c>
      <c r="C864" s="66">
        <v>220</v>
      </c>
      <c r="D864" s="67">
        <v>2240</v>
      </c>
      <c r="E864" s="67">
        <v>80</v>
      </c>
      <c r="F864" s="68">
        <f t="shared" si="112"/>
        <v>1.2012499999999999</v>
      </c>
      <c r="G864" s="69">
        <f t="shared" si="113"/>
        <v>28</v>
      </c>
      <c r="H864" s="67">
        <v>2690800</v>
      </c>
    </row>
    <row r="865" spans="2:8" x14ac:dyDescent="0.25">
      <c r="B865" s="65" t="s">
        <v>126</v>
      </c>
      <c r="C865" s="66">
        <v>3</v>
      </c>
      <c r="D865" s="67">
        <v>607.5</v>
      </c>
      <c r="E865" s="67">
        <v>270</v>
      </c>
      <c r="F865" s="68">
        <f t="shared" si="112"/>
        <v>37.577777777777783</v>
      </c>
      <c r="G865" s="69">
        <f t="shared" si="113"/>
        <v>2.25</v>
      </c>
      <c r="H865" s="67">
        <v>22828500</v>
      </c>
    </row>
    <row r="866" spans="2:8" x14ac:dyDescent="0.25">
      <c r="B866" s="65" t="s">
        <v>76</v>
      </c>
      <c r="C866" s="66">
        <v>6</v>
      </c>
      <c r="D866" s="67">
        <v>4200</v>
      </c>
      <c r="E866" s="67">
        <v>140</v>
      </c>
      <c r="F866" s="68">
        <f t="shared" si="112"/>
        <v>1.4628571428571429</v>
      </c>
      <c r="G866" s="69">
        <f t="shared" si="113"/>
        <v>30</v>
      </c>
      <c r="H866" s="67">
        <v>6144000</v>
      </c>
    </row>
    <row r="867" spans="2:8" x14ac:dyDescent="0.25">
      <c r="B867" s="65" t="s">
        <v>201</v>
      </c>
      <c r="C867" s="66">
        <v>36</v>
      </c>
      <c r="D867" s="67">
        <v>150</v>
      </c>
      <c r="E867" s="67">
        <v>6</v>
      </c>
      <c r="F867" s="68">
        <f t="shared" si="112"/>
        <v>1.75</v>
      </c>
      <c r="G867" s="69">
        <f t="shared" si="113"/>
        <v>25</v>
      </c>
      <c r="H867" s="67">
        <v>262500</v>
      </c>
    </row>
    <row r="868" spans="2:8" x14ac:dyDescent="0.25">
      <c r="B868" s="65" t="s">
        <v>102</v>
      </c>
      <c r="C868" s="66">
        <v>845</v>
      </c>
      <c r="D868" s="67">
        <v>67600</v>
      </c>
      <c r="E868" s="67">
        <v>845</v>
      </c>
      <c r="F868" s="68">
        <f t="shared" si="112"/>
        <v>0.64786982248520708</v>
      </c>
      <c r="G868" s="69">
        <f t="shared" si="113"/>
        <v>80</v>
      </c>
      <c r="H868" s="67">
        <v>43796000</v>
      </c>
    </row>
    <row r="869" spans="2:8" x14ac:dyDescent="0.25">
      <c r="B869" s="65" t="s">
        <v>182</v>
      </c>
      <c r="C869" s="66">
        <v>381</v>
      </c>
      <c r="D869" s="67">
        <v>3740</v>
      </c>
      <c r="E869" s="67">
        <v>187</v>
      </c>
      <c r="F869" s="68">
        <f t="shared" si="112"/>
        <v>1.7906951871657755</v>
      </c>
      <c r="G869" s="69">
        <f t="shared" si="113"/>
        <v>20</v>
      </c>
      <c r="H869" s="67">
        <v>6697200</v>
      </c>
    </row>
    <row r="870" spans="2:8" x14ac:dyDescent="0.25">
      <c r="B870" s="65" t="s">
        <v>192</v>
      </c>
      <c r="C870" s="66">
        <v>14</v>
      </c>
      <c r="D870" s="67">
        <v>14</v>
      </c>
      <c r="E870" s="67">
        <v>2</v>
      </c>
      <c r="F870" s="68">
        <f t="shared" si="112"/>
        <v>8.25</v>
      </c>
      <c r="G870" s="69">
        <f t="shared" si="113"/>
        <v>7</v>
      </c>
      <c r="H870" s="67">
        <v>115500</v>
      </c>
    </row>
    <row r="871" spans="2:8" x14ac:dyDescent="0.25">
      <c r="B871" s="65" t="s">
        <v>45</v>
      </c>
      <c r="C871" s="66">
        <v>198</v>
      </c>
      <c r="D871" s="67">
        <v>1412.5</v>
      </c>
      <c r="E871" s="67">
        <v>56.5</v>
      </c>
      <c r="F871" s="68">
        <f t="shared" si="112"/>
        <v>1.8850442477876106</v>
      </c>
      <c r="G871" s="69">
        <f t="shared" si="113"/>
        <v>25</v>
      </c>
      <c r="H871" s="67">
        <v>2662625</v>
      </c>
    </row>
    <row r="872" spans="2:8" x14ac:dyDescent="0.25">
      <c r="B872" s="65" t="s">
        <v>20</v>
      </c>
      <c r="C872" s="66">
        <v>9</v>
      </c>
      <c r="D872" s="67">
        <v>55</v>
      </c>
      <c r="E872" s="67">
        <v>5.5</v>
      </c>
      <c r="F872" s="68">
        <f t="shared" si="112"/>
        <v>0.73909090909090913</v>
      </c>
      <c r="G872" s="69">
        <f t="shared" si="113"/>
        <v>10</v>
      </c>
      <c r="H872" s="67">
        <v>40650</v>
      </c>
    </row>
    <row r="873" spans="2:8" x14ac:dyDescent="0.25">
      <c r="B873" s="65" t="s">
        <v>21</v>
      </c>
      <c r="C873" s="66">
        <v>14</v>
      </c>
      <c r="D873" s="67">
        <v>120</v>
      </c>
      <c r="E873" s="67">
        <v>6</v>
      </c>
      <c r="F873" s="68">
        <f t="shared" si="112"/>
        <v>2.9116666666666666</v>
      </c>
      <c r="G873" s="69">
        <f t="shared" si="113"/>
        <v>20</v>
      </c>
      <c r="H873" s="67">
        <v>349400</v>
      </c>
    </row>
    <row r="874" spans="2:8" x14ac:dyDescent="0.25">
      <c r="B874" s="65" t="s">
        <v>47</v>
      </c>
      <c r="C874" s="66">
        <v>62</v>
      </c>
      <c r="D874" s="67">
        <v>234</v>
      </c>
      <c r="E874" s="67">
        <v>19.5</v>
      </c>
      <c r="F874" s="68">
        <f t="shared" si="112"/>
        <v>1.8682051282051282</v>
      </c>
      <c r="G874" s="69">
        <f t="shared" si="113"/>
        <v>12</v>
      </c>
      <c r="H874" s="67">
        <v>437160</v>
      </c>
    </row>
    <row r="875" spans="2:8" x14ac:dyDescent="0.25">
      <c r="B875" s="65" t="s">
        <v>50</v>
      </c>
      <c r="C875" s="66">
        <v>218</v>
      </c>
      <c r="D875" s="67">
        <v>5200</v>
      </c>
      <c r="E875" s="67">
        <v>104</v>
      </c>
      <c r="F875" s="68">
        <f t="shared" si="112"/>
        <v>0.92759615384615379</v>
      </c>
      <c r="G875" s="69">
        <f t="shared" si="113"/>
        <v>50</v>
      </c>
      <c r="H875" s="67">
        <v>4823500</v>
      </c>
    </row>
    <row r="876" spans="2:8" x14ac:dyDescent="0.25">
      <c r="B876" s="65" t="s">
        <v>52</v>
      </c>
      <c r="C876" s="66">
        <v>179</v>
      </c>
      <c r="D876" s="67">
        <v>1120</v>
      </c>
      <c r="E876" s="67">
        <v>56</v>
      </c>
      <c r="F876" s="68">
        <f t="shared" si="112"/>
        <v>2.3671428571428574</v>
      </c>
      <c r="G876" s="69">
        <f t="shared" si="113"/>
        <v>20</v>
      </c>
      <c r="H876" s="67">
        <v>2651200</v>
      </c>
    </row>
    <row r="877" spans="2:8" x14ac:dyDescent="0.25">
      <c r="B877" s="65" t="s">
        <v>183</v>
      </c>
      <c r="C877" s="66">
        <v>48</v>
      </c>
      <c r="D877" s="67">
        <v>660</v>
      </c>
      <c r="E877" s="67">
        <v>11</v>
      </c>
      <c r="F877" s="68">
        <f t="shared" si="112"/>
        <v>1.2572727272727273</v>
      </c>
      <c r="G877" s="69">
        <f t="shared" si="113"/>
        <v>60</v>
      </c>
      <c r="H877" s="67">
        <v>829800</v>
      </c>
    </row>
    <row r="878" spans="2:8" x14ac:dyDescent="0.25">
      <c r="B878" s="65" t="s">
        <v>26</v>
      </c>
      <c r="C878" s="66">
        <v>132</v>
      </c>
      <c r="D878" s="67">
        <v>8430</v>
      </c>
      <c r="E878" s="67">
        <v>282</v>
      </c>
      <c r="F878" s="68">
        <f t="shared" si="112"/>
        <v>1.7891459074733096</v>
      </c>
      <c r="G878" s="69">
        <f t="shared" si="113"/>
        <v>29.893617021276597</v>
      </c>
      <c r="H878" s="67">
        <v>15082500</v>
      </c>
    </row>
    <row r="879" spans="2:8" x14ac:dyDescent="0.25">
      <c r="B879" s="65" t="s">
        <v>119</v>
      </c>
      <c r="C879" s="66">
        <v>206</v>
      </c>
      <c r="D879" s="67">
        <v>4740</v>
      </c>
      <c r="E879" s="67">
        <v>78</v>
      </c>
      <c r="F879" s="68">
        <f t="shared" si="112"/>
        <v>2.4226582278481015</v>
      </c>
      <c r="G879" s="69">
        <f t="shared" si="113"/>
        <v>60.769230769230766</v>
      </c>
      <c r="H879" s="67">
        <v>11483400</v>
      </c>
    </row>
    <row r="880" spans="2:8" x14ac:dyDescent="0.25">
      <c r="B880" s="65" t="s">
        <v>149</v>
      </c>
      <c r="C880" s="66">
        <v>2</v>
      </c>
      <c r="D880" s="67">
        <v>42.75</v>
      </c>
      <c r="E880" s="67">
        <v>9.25</v>
      </c>
      <c r="F880" s="68">
        <f t="shared" si="112"/>
        <v>6.1403508771929829</v>
      </c>
      <c r="G880" s="69">
        <f t="shared" si="113"/>
        <v>4.6216216216216219</v>
      </c>
      <c r="H880" s="67">
        <v>262500</v>
      </c>
    </row>
    <row r="881" spans="2:8" x14ac:dyDescent="0.25">
      <c r="B881" s="65" t="s">
        <v>53</v>
      </c>
      <c r="C881" s="66">
        <v>383</v>
      </c>
      <c r="D881" s="67">
        <v>3096</v>
      </c>
      <c r="E881" s="67">
        <v>172</v>
      </c>
      <c r="F881" s="68">
        <f t="shared" si="112"/>
        <v>2.1249418604651162</v>
      </c>
      <c r="G881" s="69">
        <f t="shared" si="113"/>
        <v>18</v>
      </c>
      <c r="H881" s="67">
        <v>6578820</v>
      </c>
    </row>
    <row r="882" spans="2:8" x14ac:dyDescent="0.25">
      <c r="B882" s="7" t="s">
        <v>209</v>
      </c>
      <c r="C882" s="8">
        <f>SUM(C860:C881)</f>
        <v>3370</v>
      </c>
      <c r="D882" s="9">
        <f>SUM(D860:D881)</f>
        <v>106691.75</v>
      </c>
      <c r="E882" s="9">
        <f>SUM(E860:E881)</f>
        <v>2520.75</v>
      </c>
      <c r="F882" s="10">
        <f t="shared" si="112"/>
        <v>1.2304693193241276</v>
      </c>
      <c r="G882" s="11">
        <f t="shared" si="113"/>
        <v>42.325399186749976</v>
      </c>
      <c r="H882" s="9">
        <f>SUM(H860:H881)</f>
        <v>131280925</v>
      </c>
    </row>
    <row r="883" spans="2:8" x14ac:dyDescent="0.25">
      <c r="B883" s="83" t="s">
        <v>210</v>
      </c>
      <c r="C883" s="12"/>
      <c r="D883" s="1"/>
      <c r="E883" s="1"/>
      <c r="G883" s="13"/>
    </row>
    <row r="884" spans="2:8" x14ac:dyDescent="0.25">
      <c r="B884" s="65" t="s">
        <v>42</v>
      </c>
      <c r="C884" s="66">
        <v>99</v>
      </c>
      <c r="D884" s="67">
        <v>2460</v>
      </c>
      <c r="E884" s="67">
        <v>82</v>
      </c>
      <c r="F884" s="68">
        <f t="shared" ref="F884:F892" si="114">(H884/D884)/1000</f>
        <v>1.768658536585366</v>
      </c>
      <c r="G884" s="69">
        <f t="shared" ref="G884:G892" si="115">D884/E884</f>
        <v>30</v>
      </c>
      <c r="H884" s="67">
        <v>4350900</v>
      </c>
    </row>
    <row r="885" spans="2:8" x14ac:dyDescent="0.25">
      <c r="B885" s="65" t="s">
        <v>61</v>
      </c>
      <c r="C885" s="66">
        <v>2</v>
      </c>
      <c r="D885" s="67">
        <v>9.48</v>
      </c>
      <c r="E885" s="67">
        <v>7.5</v>
      </c>
      <c r="F885" s="68">
        <f t="shared" si="114"/>
        <v>11.550632911392404</v>
      </c>
      <c r="G885" s="69">
        <f t="shared" si="115"/>
        <v>1.264</v>
      </c>
      <c r="H885" s="67">
        <v>109500</v>
      </c>
    </row>
    <row r="886" spans="2:8" x14ac:dyDescent="0.25">
      <c r="B886" s="65" t="s">
        <v>35</v>
      </c>
      <c r="C886" s="66">
        <v>1</v>
      </c>
      <c r="D886" s="67">
        <v>15</v>
      </c>
      <c r="E886" s="67">
        <v>0.5</v>
      </c>
      <c r="F886" s="68">
        <f t="shared" si="114"/>
        <v>1.3</v>
      </c>
      <c r="G886" s="69">
        <f t="shared" si="115"/>
        <v>30</v>
      </c>
      <c r="H886" s="67">
        <v>19500</v>
      </c>
    </row>
    <row r="887" spans="2:8" x14ac:dyDescent="0.25">
      <c r="B887" s="65" t="s">
        <v>45</v>
      </c>
      <c r="C887" s="66">
        <v>83</v>
      </c>
      <c r="D887" s="67">
        <v>1584</v>
      </c>
      <c r="E887" s="67">
        <v>72</v>
      </c>
      <c r="F887" s="68">
        <f t="shared" si="114"/>
        <v>2.751527777777778</v>
      </c>
      <c r="G887" s="69">
        <f t="shared" si="115"/>
        <v>22</v>
      </c>
      <c r="H887" s="67">
        <v>4358420</v>
      </c>
    </row>
    <row r="888" spans="2:8" x14ac:dyDescent="0.25">
      <c r="B888" s="65" t="s">
        <v>50</v>
      </c>
      <c r="C888" s="66">
        <v>81</v>
      </c>
      <c r="D888" s="67">
        <v>4080</v>
      </c>
      <c r="E888" s="67">
        <v>68</v>
      </c>
      <c r="F888" s="68">
        <f t="shared" si="114"/>
        <v>1.4529411764705882</v>
      </c>
      <c r="G888" s="69">
        <f t="shared" si="115"/>
        <v>60</v>
      </c>
      <c r="H888" s="67">
        <v>5928000</v>
      </c>
    </row>
    <row r="889" spans="2:8" x14ac:dyDescent="0.25">
      <c r="B889" s="65" t="s">
        <v>52</v>
      </c>
      <c r="C889" s="66">
        <v>66</v>
      </c>
      <c r="D889" s="67">
        <v>1474</v>
      </c>
      <c r="E889" s="67">
        <v>67</v>
      </c>
      <c r="F889" s="68">
        <f t="shared" si="114"/>
        <v>3.5970149253731343</v>
      </c>
      <c r="G889" s="69">
        <f t="shared" si="115"/>
        <v>22</v>
      </c>
      <c r="H889" s="67">
        <v>5302000</v>
      </c>
    </row>
    <row r="890" spans="2:8" x14ac:dyDescent="0.25">
      <c r="B890" s="65" t="s">
        <v>24</v>
      </c>
      <c r="C890" s="66">
        <v>119</v>
      </c>
      <c r="D890" s="67">
        <v>2458</v>
      </c>
      <c r="E890" s="67">
        <v>122</v>
      </c>
      <c r="F890" s="68">
        <f t="shared" si="114"/>
        <v>3.0612693246541904</v>
      </c>
      <c r="G890" s="69">
        <f t="shared" si="115"/>
        <v>20.147540983606557</v>
      </c>
      <c r="H890" s="67">
        <v>7524600</v>
      </c>
    </row>
    <row r="891" spans="2:8" x14ac:dyDescent="0.25">
      <c r="B891" s="65" t="s">
        <v>119</v>
      </c>
      <c r="C891" s="66">
        <v>59</v>
      </c>
      <c r="D891" s="67">
        <v>4320</v>
      </c>
      <c r="E891" s="67">
        <v>72</v>
      </c>
      <c r="F891" s="68">
        <f t="shared" si="114"/>
        <v>3.3341666666666665</v>
      </c>
      <c r="G891" s="69">
        <f t="shared" si="115"/>
        <v>60</v>
      </c>
      <c r="H891" s="67">
        <v>14403600</v>
      </c>
    </row>
    <row r="892" spans="2:8" x14ac:dyDescent="0.25">
      <c r="B892" s="7" t="s">
        <v>211</v>
      </c>
      <c r="C892" s="8">
        <f>SUM(C884:C891)</f>
        <v>510</v>
      </c>
      <c r="D892" s="9">
        <f>SUM(D884:D891)</f>
        <v>16400.48</v>
      </c>
      <c r="E892" s="9">
        <f>SUM(E884:E891)</f>
        <v>491</v>
      </c>
      <c r="F892" s="10">
        <f t="shared" si="114"/>
        <v>2.5606884676546051</v>
      </c>
      <c r="G892" s="11">
        <f t="shared" si="115"/>
        <v>33.402199592668026</v>
      </c>
      <c r="H892" s="9">
        <f>SUM(H884:H891)</f>
        <v>41996520</v>
      </c>
    </row>
    <row r="893" spans="2:8" x14ac:dyDescent="0.25">
      <c r="B893" s="83" t="s">
        <v>212</v>
      </c>
      <c r="C893" s="12"/>
      <c r="D893" s="1"/>
      <c r="E893" s="1"/>
      <c r="G893" s="13"/>
    </row>
    <row r="894" spans="2:8" x14ac:dyDescent="0.25">
      <c r="B894" s="65" t="s">
        <v>11</v>
      </c>
      <c r="C894" s="66">
        <v>20</v>
      </c>
      <c r="D894" s="67">
        <v>306</v>
      </c>
      <c r="E894" s="67">
        <v>17</v>
      </c>
      <c r="F894" s="68">
        <f t="shared" ref="F894:F912" si="116">(H894/D894)/1000</f>
        <v>1.9264705882352942</v>
      </c>
      <c r="G894" s="69">
        <f t="shared" ref="G894:G912" si="117">D894/E894</f>
        <v>18</v>
      </c>
      <c r="H894" s="67">
        <v>589500</v>
      </c>
    </row>
    <row r="895" spans="2:8" x14ac:dyDescent="0.25">
      <c r="B895" s="65" t="s">
        <v>40</v>
      </c>
      <c r="C895" s="66">
        <v>46</v>
      </c>
      <c r="D895" s="67">
        <v>624</v>
      </c>
      <c r="E895" s="67">
        <v>39</v>
      </c>
      <c r="F895" s="68">
        <f t="shared" si="116"/>
        <v>1.4887179487179487</v>
      </c>
      <c r="G895" s="69">
        <f t="shared" si="117"/>
        <v>16</v>
      </c>
      <c r="H895" s="67">
        <v>928960</v>
      </c>
    </row>
    <row r="896" spans="2:8" x14ac:dyDescent="0.25">
      <c r="B896" s="65" t="s">
        <v>29</v>
      </c>
      <c r="C896" s="66">
        <v>46</v>
      </c>
      <c r="D896" s="67">
        <v>609</v>
      </c>
      <c r="E896" s="67">
        <v>29</v>
      </c>
      <c r="F896" s="68">
        <f t="shared" si="116"/>
        <v>2.2077586206896553</v>
      </c>
      <c r="G896" s="69">
        <f t="shared" si="117"/>
        <v>21</v>
      </c>
      <c r="H896" s="67">
        <v>1344525</v>
      </c>
    </row>
    <row r="897" spans="2:8" x14ac:dyDescent="0.25">
      <c r="B897" s="65" t="s">
        <v>42</v>
      </c>
      <c r="C897" s="66">
        <v>29</v>
      </c>
      <c r="D897" s="67">
        <v>754</v>
      </c>
      <c r="E897" s="67">
        <v>29</v>
      </c>
      <c r="F897" s="68">
        <f t="shared" si="116"/>
        <v>1.4575862068965517</v>
      </c>
      <c r="G897" s="69">
        <f t="shared" si="117"/>
        <v>26</v>
      </c>
      <c r="H897" s="67">
        <v>1099020</v>
      </c>
    </row>
    <row r="898" spans="2:8" x14ac:dyDescent="0.25">
      <c r="B898" s="65" t="s">
        <v>61</v>
      </c>
      <c r="C898" s="66">
        <v>1</v>
      </c>
      <c r="D898" s="67">
        <v>4.5</v>
      </c>
      <c r="E898" s="67">
        <v>0.93</v>
      </c>
      <c r="F898" s="68">
        <f t="shared" si="116"/>
        <v>22.5</v>
      </c>
      <c r="G898" s="69">
        <f t="shared" si="117"/>
        <v>4.838709677419355</v>
      </c>
      <c r="H898" s="67">
        <v>101250</v>
      </c>
    </row>
    <row r="899" spans="2:8" x14ac:dyDescent="0.25">
      <c r="B899" s="65" t="s">
        <v>201</v>
      </c>
      <c r="C899" s="66">
        <v>28</v>
      </c>
      <c r="D899" s="67">
        <v>616</v>
      </c>
      <c r="E899" s="67">
        <v>28</v>
      </c>
      <c r="F899" s="68">
        <f t="shared" si="116"/>
        <v>2.0357142857142856</v>
      </c>
      <c r="G899" s="69">
        <f t="shared" si="117"/>
        <v>22</v>
      </c>
      <c r="H899" s="67">
        <v>1254000</v>
      </c>
    </row>
    <row r="900" spans="2:8" x14ac:dyDescent="0.25">
      <c r="B900" s="65" t="s">
        <v>102</v>
      </c>
      <c r="C900" s="66">
        <v>66</v>
      </c>
      <c r="D900" s="67">
        <v>2860</v>
      </c>
      <c r="E900" s="67">
        <v>55</v>
      </c>
      <c r="F900" s="68">
        <f t="shared" si="116"/>
        <v>1.0136363636363637</v>
      </c>
      <c r="G900" s="69">
        <f t="shared" si="117"/>
        <v>52</v>
      </c>
      <c r="H900" s="67">
        <v>2899000</v>
      </c>
    </row>
    <row r="901" spans="2:8" x14ac:dyDescent="0.25">
      <c r="B901" s="65" t="s">
        <v>182</v>
      </c>
      <c r="C901" s="66">
        <v>42</v>
      </c>
      <c r="D901" s="67">
        <v>1155</v>
      </c>
      <c r="E901" s="67">
        <v>33</v>
      </c>
      <c r="F901" s="68">
        <f t="shared" si="116"/>
        <v>1.8924242424242426</v>
      </c>
      <c r="G901" s="69">
        <f t="shared" si="117"/>
        <v>35</v>
      </c>
      <c r="H901" s="67">
        <v>2185750</v>
      </c>
    </row>
    <row r="902" spans="2:8" x14ac:dyDescent="0.25">
      <c r="B902" s="65" t="s">
        <v>45</v>
      </c>
      <c r="C902" s="66">
        <v>29</v>
      </c>
      <c r="D902" s="67">
        <v>512.5</v>
      </c>
      <c r="E902" s="67">
        <v>20.5</v>
      </c>
      <c r="F902" s="68">
        <f t="shared" si="116"/>
        <v>2.5597560975609759</v>
      </c>
      <c r="G902" s="69">
        <f t="shared" si="117"/>
        <v>25</v>
      </c>
      <c r="H902" s="67">
        <v>1311875</v>
      </c>
    </row>
    <row r="903" spans="2:8" x14ac:dyDescent="0.25">
      <c r="B903" s="65" t="s">
        <v>21</v>
      </c>
      <c r="C903" s="66">
        <v>9</v>
      </c>
      <c r="D903" s="67">
        <v>108</v>
      </c>
      <c r="E903" s="67">
        <v>9</v>
      </c>
      <c r="F903" s="68">
        <f t="shared" si="116"/>
        <v>3.38</v>
      </c>
      <c r="G903" s="69">
        <f t="shared" si="117"/>
        <v>12</v>
      </c>
      <c r="H903" s="67">
        <v>365040</v>
      </c>
    </row>
    <row r="904" spans="2:8" x14ac:dyDescent="0.25">
      <c r="B904" s="65" t="s">
        <v>202</v>
      </c>
      <c r="C904" s="66">
        <v>3</v>
      </c>
      <c r="D904" s="67">
        <v>36</v>
      </c>
      <c r="E904" s="67">
        <v>0.6</v>
      </c>
      <c r="F904" s="68">
        <f t="shared" si="116"/>
        <v>19.25</v>
      </c>
      <c r="G904" s="69">
        <f t="shared" si="117"/>
        <v>60</v>
      </c>
      <c r="H904" s="67">
        <v>693000</v>
      </c>
    </row>
    <row r="905" spans="2:8" x14ac:dyDescent="0.25">
      <c r="B905" s="65" t="s">
        <v>50</v>
      </c>
      <c r="C905" s="66">
        <v>42</v>
      </c>
      <c r="D905" s="67">
        <v>1260</v>
      </c>
      <c r="E905" s="67">
        <v>30</v>
      </c>
      <c r="F905" s="68">
        <f t="shared" si="116"/>
        <v>1.3686666666666667</v>
      </c>
      <c r="G905" s="69">
        <f t="shared" si="117"/>
        <v>42</v>
      </c>
      <c r="H905" s="67">
        <v>1724520</v>
      </c>
    </row>
    <row r="906" spans="2:8" x14ac:dyDescent="0.25">
      <c r="B906" s="65" t="s">
        <v>52</v>
      </c>
      <c r="C906" s="66">
        <v>39</v>
      </c>
      <c r="D906" s="67">
        <v>1092</v>
      </c>
      <c r="E906" s="67">
        <v>39</v>
      </c>
      <c r="F906" s="68">
        <f t="shared" si="116"/>
        <v>3.2820512820512824</v>
      </c>
      <c r="G906" s="69">
        <f t="shared" si="117"/>
        <v>28</v>
      </c>
      <c r="H906" s="67">
        <v>3584000</v>
      </c>
    </row>
    <row r="907" spans="2:8" x14ac:dyDescent="0.25">
      <c r="B907" s="65" t="s">
        <v>66</v>
      </c>
      <c r="C907" s="66">
        <v>1</v>
      </c>
      <c r="D907" s="67">
        <v>2.5</v>
      </c>
      <c r="E907" s="67">
        <v>0.36</v>
      </c>
      <c r="F907" s="68">
        <f t="shared" si="116"/>
        <v>11.6</v>
      </c>
      <c r="G907" s="69">
        <f t="shared" si="117"/>
        <v>6.9444444444444446</v>
      </c>
      <c r="H907" s="67">
        <v>29000</v>
      </c>
    </row>
    <row r="908" spans="2:8" x14ac:dyDescent="0.25">
      <c r="B908" s="65" t="s">
        <v>183</v>
      </c>
      <c r="C908" s="66">
        <v>39</v>
      </c>
      <c r="D908" s="67">
        <v>1566</v>
      </c>
      <c r="E908" s="67">
        <v>27</v>
      </c>
      <c r="F908" s="68">
        <f t="shared" si="116"/>
        <v>1.1422222222222222</v>
      </c>
      <c r="G908" s="69">
        <f t="shared" si="117"/>
        <v>58</v>
      </c>
      <c r="H908" s="67">
        <v>1788720</v>
      </c>
    </row>
    <row r="909" spans="2:8" x14ac:dyDescent="0.25">
      <c r="B909" s="65" t="s">
        <v>26</v>
      </c>
      <c r="C909" s="66">
        <v>110</v>
      </c>
      <c r="D909" s="67">
        <v>3200</v>
      </c>
      <c r="E909" s="67">
        <v>150</v>
      </c>
      <c r="F909" s="68">
        <f t="shared" si="116"/>
        <v>2.03125</v>
      </c>
      <c r="G909" s="69">
        <f t="shared" si="117"/>
        <v>21.333333333333332</v>
      </c>
      <c r="H909" s="67">
        <v>6500000</v>
      </c>
    </row>
    <row r="910" spans="2:8" x14ac:dyDescent="0.25">
      <c r="B910" s="65" t="s">
        <v>119</v>
      </c>
      <c r="C910" s="66">
        <v>34</v>
      </c>
      <c r="D910" s="67">
        <v>1440</v>
      </c>
      <c r="E910" s="67">
        <v>24</v>
      </c>
      <c r="F910" s="68">
        <f t="shared" si="116"/>
        <v>3.15</v>
      </c>
      <c r="G910" s="69">
        <f t="shared" si="117"/>
        <v>60</v>
      </c>
      <c r="H910" s="67">
        <v>4536000</v>
      </c>
    </row>
    <row r="911" spans="2:8" x14ac:dyDescent="0.25">
      <c r="B911" s="65" t="s">
        <v>53</v>
      </c>
      <c r="C911" s="66">
        <v>54</v>
      </c>
      <c r="D911" s="67">
        <v>672</v>
      </c>
      <c r="E911" s="67">
        <v>42</v>
      </c>
      <c r="F911" s="68">
        <f t="shared" si="116"/>
        <v>3.9311904761904763</v>
      </c>
      <c r="G911" s="69">
        <f t="shared" si="117"/>
        <v>16</v>
      </c>
      <c r="H911" s="67">
        <v>2641760</v>
      </c>
    </row>
    <row r="912" spans="2:8" x14ac:dyDescent="0.25">
      <c r="B912" s="7" t="s">
        <v>213</v>
      </c>
      <c r="C912" s="8">
        <f>SUM(C894:C911)</f>
        <v>638</v>
      </c>
      <c r="D912" s="9">
        <f>SUM(D894:D911)</f>
        <v>16817.5</v>
      </c>
      <c r="E912" s="9">
        <f>SUM(E894:E911)</f>
        <v>573.3900000000001</v>
      </c>
      <c r="F912" s="10">
        <f t="shared" si="116"/>
        <v>1.996486992715921</v>
      </c>
      <c r="G912" s="11">
        <f t="shared" si="117"/>
        <v>29.329949946807577</v>
      </c>
      <c r="H912" s="9">
        <f>SUM(H894:H911)</f>
        <v>33575920</v>
      </c>
    </row>
    <row r="913" spans="2:8" x14ac:dyDescent="0.25">
      <c r="B913" s="83" t="s">
        <v>214</v>
      </c>
      <c r="C913" s="12"/>
      <c r="D913" s="1"/>
      <c r="E913" s="1"/>
      <c r="G913" s="13"/>
    </row>
    <row r="914" spans="2:8" x14ac:dyDescent="0.25">
      <c r="B914" s="65" t="s">
        <v>11</v>
      </c>
      <c r="C914" s="66">
        <v>53</v>
      </c>
      <c r="D914" s="67">
        <v>614</v>
      </c>
      <c r="E914" s="67">
        <v>57</v>
      </c>
      <c r="F914" s="68">
        <f t="shared" ref="F914:F943" si="118">(H914/D914)/1000</f>
        <v>2.4037459283387621</v>
      </c>
      <c r="G914" s="69">
        <f t="shared" ref="G914:G943" si="119">D914/E914</f>
        <v>10.771929824561404</v>
      </c>
      <c r="H914" s="67">
        <v>1475900</v>
      </c>
    </row>
    <row r="915" spans="2:8" x14ac:dyDescent="0.25">
      <c r="B915" s="65" t="s">
        <v>40</v>
      </c>
      <c r="C915" s="66">
        <v>680</v>
      </c>
      <c r="D915" s="67">
        <v>8078</v>
      </c>
      <c r="E915" s="67">
        <v>461</v>
      </c>
      <c r="F915" s="68">
        <f t="shared" si="118"/>
        <v>1.4222616984402079</v>
      </c>
      <c r="G915" s="69">
        <f t="shared" si="119"/>
        <v>17.522776572668114</v>
      </c>
      <c r="H915" s="67">
        <v>11489030</v>
      </c>
    </row>
    <row r="916" spans="2:8" x14ac:dyDescent="0.25">
      <c r="B916" s="65" t="s">
        <v>100</v>
      </c>
      <c r="C916" s="66">
        <v>60</v>
      </c>
      <c r="D916" s="67">
        <v>2534</v>
      </c>
      <c r="E916" s="67">
        <v>140</v>
      </c>
      <c r="F916" s="68">
        <f t="shared" si="118"/>
        <v>3.5207576953433311</v>
      </c>
      <c r="G916" s="69">
        <f t="shared" si="119"/>
        <v>18.100000000000001</v>
      </c>
      <c r="H916" s="67">
        <v>8921600</v>
      </c>
    </row>
    <row r="917" spans="2:8" x14ac:dyDescent="0.25">
      <c r="B917" s="65" t="s">
        <v>13</v>
      </c>
      <c r="C917" s="66">
        <v>160</v>
      </c>
      <c r="D917" s="67">
        <v>2994</v>
      </c>
      <c r="E917" s="67">
        <v>214</v>
      </c>
      <c r="F917" s="68">
        <f t="shared" si="118"/>
        <v>1.780561122244489</v>
      </c>
      <c r="G917" s="69">
        <f t="shared" si="119"/>
        <v>13.990654205607477</v>
      </c>
      <c r="H917" s="67">
        <v>5331000</v>
      </c>
    </row>
    <row r="918" spans="2:8" x14ac:dyDescent="0.25">
      <c r="B918" s="65" t="s">
        <v>29</v>
      </c>
      <c r="C918" s="66">
        <v>500</v>
      </c>
      <c r="D918" s="67">
        <v>30105</v>
      </c>
      <c r="E918" s="67">
        <v>1421</v>
      </c>
      <c r="F918" s="68">
        <f t="shared" si="118"/>
        <v>2.0726082046171732</v>
      </c>
      <c r="G918" s="69">
        <f t="shared" si="119"/>
        <v>21.185784658691063</v>
      </c>
      <c r="H918" s="67">
        <v>62395870</v>
      </c>
    </row>
    <row r="919" spans="2:8" x14ac:dyDescent="0.25">
      <c r="B919" s="65" t="s">
        <v>41</v>
      </c>
      <c r="C919" s="66">
        <v>50</v>
      </c>
      <c r="D919" s="67">
        <v>1485</v>
      </c>
      <c r="E919" s="67">
        <v>125</v>
      </c>
      <c r="F919" s="68">
        <f t="shared" si="118"/>
        <v>1.6525185185185185</v>
      </c>
      <c r="G919" s="69">
        <f t="shared" si="119"/>
        <v>11.88</v>
      </c>
      <c r="H919" s="67">
        <v>2453990</v>
      </c>
    </row>
    <row r="920" spans="2:8" x14ac:dyDescent="0.25">
      <c r="B920" s="65" t="s">
        <v>30</v>
      </c>
      <c r="C920" s="66">
        <v>115</v>
      </c>
      <c r="D920" s="67">
        <v>2260</v>
      </c>
      <c r="E920" s="67">
        <v>226</v>
      </c>
      <c r="F920" s="68">
        <f t="shared" si="118"/>
        <v>1.9420796460176992</v>
      </c>
      <c r="G920" s="69">
        <f t="shared" si="119"/>
        <v>10</v>
      </c>
      <c r="H920" s="67">
        <v>4389100</v>
      </c>
    </row>
    <row r="921" spans="2:8" x14ac:dyDescent="0.25">
      <c r="B921" s="65" t="s">
        <v>42</v>
      </c>
      <c r="C921" s="66">
        <v>170</v>
      </c>
      <c r="D921" s="67">
        <v>3650</v>
      </c>
      <c r="E921" s="67">
        <v>126</v>
      </c>
      <c r="F921" s="68">
        <f t="shared" si="118"/>
        <v>1.7535616438356165</v>
      </c>
      <c r="G921" s="69">
        <f t="shared" si="119"/>
        <v>28.968253968253968</v>
      </c>
      <c r="H921" s="67">
        <v>6400500</v>
      </c>
    </row>
    <row r="922" spans="2:8" x14ac:dyDescent="0.25">
      <c r="B922" s="65" t="s">
        <v>199</v>
      </c>
      <c r="C922" s="66">
        <v>100</v>
      </c>
      <c r="D922" s="67">
        <v>960</v>
      </c>
      <c r="E922" s="67">
        <v>60</v>
      </c>
      <c r="F922" s="68">
        <f t="shared" si="118"/>
        <v>1.3121666666666667</v>
      </c>
      <c r="G922" s="69">
        <f t="shared" si="119"/>
        <v>16</v>
      </c>
      <c r="H922" s="67">
        <v>1259680</v>
      </c>
    </row>
    <row r="923" spans="2:8" x14ac:dyDescent="0.25">
      <c r="B923" s="65" t="s">
        <v>200</v>
      </c>
      <c r="C923" s="66">
        <v>340</v>
      </c>
      <c r="D923" s="67">
        <v>2472</v>
      </c>
      <c r="E923" s="67">
        <v>113</v>
      </c>
      <c r="F923" s="68">
        <f t="shared" si="118"/>
        <v>2.3592516181229777</v>
      </c>
      <c r="G923" s="69">
        <f t="shared" si="119"/>
        <v>21.876106194690266</v>
      </c>
      <c r="H923" s="67">
        <v>5832070</v>
      </c>
    </row>
    <row r="924" spans="2:8" x14ac:dyDescent="0.25">
      <c r="B924" s="65" t="s">
        <v>76</v>
      </c>
      <c r="C924" s="66">
        <v>200</v>
      </c>
      <c r="D924" s="67">
        <v>9030</v>
      </c>
      <c r="E924" s="67">
        <v>395</v>
      </c>
      <c r="F924" s="68">
        <f t="shared" si="118"/>
        <v>3.9347729789590251</v>
      </c>
      <c r="G924" s="69">
        <f t="shared" si="119"/>
        <v>22.860759493670887</v>
      </c>
      <c r="H924" s="67">
        <v>35531000</v>
      </c>
    </row>
    <row r="925" spans="2:8" x14ac:dyDescent="0.25">
      <c r="B925" s="65" t="s">
        <v>92</v>
      </c>
      <c r="C925" s="66">
        <v>50</v>
      </c>
      <c r="D925" s="67">
        <v>635</v>
      </c>
      <c r="E925" s="67">
        <v>45.5</v>
      </c>
      <c r="F925" s="68">
        <f t="shared" si="118"/>
        <v>7.0959055118110239</v>
      </c>
      <c r="G925" s="69">
        <f t="shared" si="119"/>
        <v>13.956043956043956</v>
      </c>
      <c r="H925" s="67">
        <v>4505900</v>
      </c>
    </row>
    <row r="926" spans="2:8" x14ac:dyDescent="0.25">
      <c r="B926" s="65" t="s">
        <v>102</v>
      </c>
      <c r="C926" s="66">
        <v>40</v>
      </c>
      <c r="D926" s="67">
        <v>2488</v>
      </c>
      <c r="E926" s="67">
        <v>50</v>
      </c>
      <c r="F926" s="68">
        <f t="shared" si="118"/>
        <v>2.7939710610932473</v>
      </c>
      <c r="G926" s="69">
        <f t="shared" si="119"/>
        <v>49.76</v>
      </c>
      <c r="H926" s="67">
        <v>6951400</v>
      </c>
    </row>
    <row r="927" spans="2:8" x14ac:dyDescent="0.25">
      <c r="B927" s="65" t="s">
        <v>93</v>
      </c>
      <c r="C927" s="66">
        <v>360</v>
      </c>
      <c r="D927" s="67">
        <v>1782</v>
      </c>
      <c r="E927" s="67">
        <v>99</v>
      </c>
      <c r="F927" s="68">
        <f t="shared" si="118"/>
        <v>3.6909090909090909</v>
      </c>
      <c r="G927" s="69">
        <f t="shared" si="119"/>
        <v>18</v>
      </c>
      <c r="H927" s="67">
        <v>6577200</v>
      </c>
    </row>
    <row r="928" spans="2:8" x14ac:dyDescent="0.25">
      <c r="B928" s="65" t="s">
        <v>94</v>
      </c>
      <c r="C928" s="66">
        <v>450</v>
      </c>
      <c r="D928" s="67">
        <v>12324</v>
      </c>
      <c r="E928" s="67">
        <v>248</v>
      </c>
      <c r="F928" s="68">
        <f t="shared" si="118"/>
        <v>4.2865141187926001</v>
      </c>
      <c r="G928" s="69">
        <f t="shared" si="119"/>
        <v>49.693548387096776</v>
      </c>
      <c r="H928" s="67">
        <v>52827000</v>
      </c>
    </row>
    <row r="929" spans="2:8" x14ac:dyDescent="0.25">
      <c r="B929" s="65" t="s">
        <v>182</v>
      </c>
      <c r="C929" s="66">
        <v>250</v>
      </c>
      <c r="D929" s="67">
        <v>4470</v>
      </c>
      <c r="E929" s="67">
        <v>158</v>
      </c>
      <c r="F929" s="68">
        <f t="shared" si="118"/>
        <v>1.5524653243847875</v>
      </c>
      <c r="G929" s="69">
        <f t="shared" si="119"/>
        <v>28.291139240506329</v>
      </c>
      <c r="H929" s="67">
        <v>6939520</v>
      </c>
    </row>
    <row r="930" spans="2:8" x14ac:dyDescent="0.25">
      <c r="B930" s="65" t="s">
        <v>192</v>
      </c>
      <c r="C930" s="66">
        <v>250</v>
      </c>
      <c r="D930" s="67">
        <v>1148</v>
      </c>
      <c r="E930" s="67">
        <v>134</v>
      </c>
      <c r="F930" s="68">
        <f t="shared" si="118"/>
        <v>6.6890679442508709</v>
      </c>
      <c r="G930" s="69">
        <f t="shared" si="119"/>
        <v>8.567164179104477</v>
      </c>
      <c r="H930" s="67">
        <v>7679050</v>
      </c>
    </row>
    <row r="931" spans="2:8" x14ac:dyDescent="0.25">
      <c r="B931" s="65" t="s">
        <v>44</v>
      </c>
      <c r="C931" s="66">
        <v>25</v>
      </c>
      <c r="D931" s="67">
        <v>624</v>
      </c>
      <c r="E931" s="67">
        <v>39</v>
      </c>
      <c r="F931" s="68">
        <f t="shared" si="118"/>
        <v>3.335897435897436</v>
      </c>
      <c r="G931" s="69">
        <f t="shared" si="119"/>
        <v>16</v>
      </c>
      <c r="H931" s="67">
        <v>2081600</v>
      </c>
    </row>
    <row r="932" spans="2:8" x14ac:dyDescent="0.25">
      <c r="B932" s="65" t="s">
        <v>45</v>
      </c>
      <c r="C932" s="66">
        <v>300</v>
      </c>
      <c r="D932" s="67">
        <v>3887</v>
      </c>
      <c r="E932" s="67">
        <v>166</v>
      </c>
      <c r="F932" s="68">
        <f t="shared" si="118"/>
        <v>2.4815976331360949</v>
      </c>
      <c r="G932" s="69">
        <f t="shared" si="119"/>
        <v>23.41566265060241</v>
      </c>
      <c r="H932" s="67">
        <v>9645970</v>
      </c>
    </row>
    <row r="933" spans="2:8" x14ac:dyDescent="0.25">
      <c r="B933" s="65" t="s">
        <v>19</v>
      </c>
      <c r="C933" s="66">
        <v>6</v>
      </c>
      <c r="D933" s="67">
        <v>65</v>
      </c>
      <c r="E933" s="67">
        <v>6.5</v>
      </c>
      <c r="F933" s="68">
        <f t="shared" si="118"/>
        <v>2.016923076923077</v>
      </c>
      <c r="G933" s="69">
        <f t="shared" si="119"/>
        <v>10</v>
      </c>
      <c r="H933" s="67">
        <v>131100</v>
      </c>
    </row>
    <row r="934" spans="2:8" x14ac:dyDescent="0.25">
      <c r="B934" s="65" t="s">
        <v>48</v>
      </c>
      <c r="C934" s="66">
        <v>60</v>
      </c>
      <c r="D934" s="67">
        <v>424</v>
      </c>
      <c r="E934" s="67">
        <v>53</v>
      </c>
      <c r="F934" s="68">
        <f t="shared" si="118"/>
        <v>0.89622641509433953</v>
      </c>
      <c r="G934" s="69">
        <f t="shared" si="119"/>
        <v>8</v>
      </c>
      <c r="H934" s="67">
        <v>380000</v>
      </c>
    </row>
    <row r="935" spans="2:8" x14ac:dyDescent="0.25">
      <c r="B935" s="65" t="s">
        <v>50</v>
      </c>
      <c r="C935" s="66">
        <v>200</v>
      </c>
      <c r="D935" s="67">
        <v>4972</v>
      </c>
      <c r="E935" s="67">
        <v>124</v>
      </c>
      <c r="F935" s="68">
        <f t="shared" si="118"/>
        <v>1.0804746580852775</v>
      </c>
      <c r="G935" s="69">
        <f t="shared" si="119"/>
        <v>40.096774193548384</v>
      </c>
      <c r="H935" s="67">
        <v>5372120</v>
      </c>
    </row>
    <row r="936" spans="2:8" x14ac:dyDescent="0.25">
      <c r="B936" s="65" t="s">
        <v>52</v>
      </c>
      <c r="C936" s="66">
        <v>300</v>
      </c>
      <c r="D936" s="67">
        <v>5003</v>
      </c>
      <c r="E936" s="67">
        <v>168</v>
      </c>
      <c r="F936" s="68">
        <f t="shared" si="118"/>
        <v>3.0132700379772137</v>
      </c>
      <c r="G936" s="69">
        <f t="shared" si="119"/>
        <v>29.779761904761905</v>
      </c>
      <c r="H936" s="67">
        <v>15075390</v>
      </c>
    </row>
    <row r="937" spans="2:8" x14ac:dyDescent="0.25">
      <c r="B937" s="65" t="s">
        <v>24</v>
      </c>
      <c r="C937" s="66">
        <v>50</v>
      </c>
      <c r="D937" s="67">
        <v>354</v>
      </c>
      <c r="E937" s="67">
        <v>22</v>
      </c>
      <c r="F937" s="68">
        <f t="shared" si="118"/>
        <v>1.5519209039548023</v>
      </c>
      <c r="G937" s="69">
        <f t="shared" si="119"/>
        <v>16.09090909090909</v>
      </c>
      <c r="H937" s="67">
        <v>549380</v>
      </c>
    </row>
    <row r="938" spans="2:8" x14ac:dyDescent="0.25">
      <c r="B938" s="65" t="s">
        <v>183</v>
      </c>
      <c r="C938" s="66">
        <v>800</v>
      </c>
      <c r="D938" s="67">
        <v>15108</v>
      </c>
      <c r="E938" s="67">
        <v>443</v>
      </c>
      <c r="F938" s="68">
        <f t="shared" si="118"/>
        <v>0.78902700555996819</v>
      </c>
      <c r="G938" s="69">
        <f t="shared" si="119"/>
        <v>34.103837471783294</v>
      </c>
      <c r="H938" s="67">
        <v>11920620</v>
      </c>
    </row>
    <row r="939" spans="2:8" x14ac:dyDescent="0.25">
      <c r="B939" s="65" t="s">
        <v>95</v>
      </c>
      <c r="C939" s="66">
        <v>215</v>
      </c>
      <c r="D939" s="67">
        <v>1679.5</v>
      </c>
      <c r="E939" s="67">
        <v>49</v>
      </c>
      <c r="F939" s="68">
        <f t="shared" si="118"/>
        <v>2.279693361119381</v>
      </c>
      <c r="G939" s="69">
        <f t="shared" si="119"/>
        <v>34.275510204081634</v>
      </c>
      <c r="H939" s="67">
        <v>3828745</v>
      </c>
    </row>
    <row r="940" spans="2:8" x14ac:dyDescent="0.25">
      <c r="B940" s="65" t="s">
        <v>26</v>
      </c>
      <c r="C940" s="66">
        <v>110</v>
      </c>
      <c r="D940" s="67">
        <v>7641</v>
      </c>
      <c r="E940" s="67">
        <v>293</v>
      </c>
      <c r="F940" s="68">
        <f t="shared" si="118"/>
        <v>1.7554102866117001</v>
      </c>
      <c r="G940" s="69">
        <f t="shared" si="119"/>
        <v>26.078498293515359</v>
      </c>
      <c r="H940" s="67">
        <v>13413090</v>
      </c>
    </row>
    <row r="941" spans="2:8" x14ac:dyDescent="0.25">
      <c r="B941" s="65" t="s">
        <v>119</v>
      </c>
      <c r="C941" s="66">
        <v>950</v>
      </c>
      <c r="D941" s="67">
        <v>16922</v>
      </c>
      <c r="E941" s="67">
        <v>273</v>
      </c>
      <c r="F941" s="68">
        <f t="shared" si="118"/>
        <v>2.8539853445219241</v>
      </c>
      <c r="G941" s="69">
        <f t="shared" si="119"/>
        <v>61.985347985347985</v>
      </c>
      <c r="H941" s="67">
        <v>48295140</v>
      </c>
    </row>
    <row r="942" spans="2:8" x14ac:dyDescent="0.25">
      <c r="B942" s="65" t="s">
        <v>53</v>
      </c>
      <c r="C942" s="66">
        <v>500</v>
      </c>
      <c r="D942" s="67">
        <v>3348</v>
      </c>
      <c r="E942" s="67">
        <v>186</v>
      </c>
      <c r="F942" s="68">
        <f t="shared" si="118"/>
        <v>5.8774193548387093</v>
      </c>
      <c r="G942" s="69">
        <f t="shared" si="119"/>
        <v>18</v>
      </c>
      <c r="H942" s="67">
        <v>19677600</v>
      </c>
    </row>
    <row r="943" spans="2:8" x14ac:dyDescent="0.25">
      <c r="B943" s="7" t="s">
        <v>215</v>
      </c>
      <c r="C943" s="8">
        <f>SUM(C914:C942)</f>
        <v>7344</v>
      </c>
      <c r="D943" s="9">
        <f>SUM(D914:D942)</f>
        <v>147056.5</v>
      </c>
      <c r="E943" s="9">
        <f>SUM(E914:E942)</f>
        <v>5895</v>
      </c>
      <c r="F943" s="10">
        <f t="shared" si="118"/>
        <v>2.457086663969291</v>
      </c>
      <c r="G943" s="11">
        <f t="shared" si="119"/>
        <v>24.945971162001698</v>
      </c>
      <c r="H943" s="9">
        <f>SUM(H914:H942)</f>
        <v>361330565</v>
      </c>
    </row>
    <row r="944" spans="2:8" x14ac:dyDescent="0.25">
      <c r="B944" s="83" t="s">
        <v>216</v>
      </c>
      <c r="C944" s="12"/>
      <c r="D944" s="1"/>
      <c r="E944" s="1"/>
      <c r="G944" s="13"/>
    </row>
    <row r="945" spans="2:8" x14ac:dyDescent="0.25">
      <c r="B945" s="65" t="s">
        <v>40</v>
      </c>
      <c r="C945" s="66">
        <v>62</v>
      </c>
      <c r="D945" s="67">
        <v>443.94</v>
      </c>
      <c r="E945" s="67">
        <v>24.7</v>
      </c>
      <c r="F945" s="68">
        <f t="shared" ref="F945:F980" si="120">(H945/D945)/1000</f>
        <v>1.7615159706266614</v>
      </c>
      <c r="G945" s="69">
        <f t="shared" ref="G945:G980" si="121">D945/E945</f>
        <v>17.973279352226722</v>
      </c>
      <c r="H945" s="67">
        <v>782007.4</v>
      </c>
    </row>
    <row r="946" spans="2:8" x14ac:dyDescent="0.25">
      <c r="B946" s="65" t="s">
        <v>100</v>
      </c>
      <c r="C946" s="66">
        <v>72</v>
      </c>
      <c r="D946" s="67">
        <v>1746.83</v>
      </c>
      <c r="E946" s="67">
        <v>71</v>
      </c>
      <c r="F946" s="68">
        <f t="shared" si="120"/>
        <v>3.257666172438074</v>
      </c>
      <c r="G946" s="69">
        <f t="shared" si="121"/>
        <v>24.603239436619717</v>
      </c>
      <c r="H946" s="67">
        <v>5690589</v>
      </c>
    </row>
    <row r="947" spans="2:8" x14ac:dyDescent="0.25">
      <c r="B947" s="65" t="s">
        <v>29</v>
      </c>
      <c r="C947" s="66">
        <v>1317</v>
      </c>
      <c r="D947" s="67">
        <v>61241.9</v>
      </c>
      <c r="E947" s="67">
        <v>2370.1999999999998</v>
      </c>
      <c r="F947" s="68">
        <f t="shared" si="120"/>
        <v>2.4617600041801446</v>
      </c>
      <c r="G947" s="69">
        <f t="shared" si="121"/>
        <v>25.838283689140159</v>
      </c>
      <c r="H947" s="67">
        <v>150762860</v>
      </c>
    </row>
    <row r="948" spans="2:8" x14ac:dyDescent="0.25">
      <c r="B948" s="65" t="s">
        <v>105</v>
      </c>
      <c r="C948" s="66">
        <v>139</v>
      </c>
      <c r="D948" s="67">
        <v>2767.7</v>
      </c>
      <c r="E948" s="67">
        <v>49.7</v>
      </c>
      <c r="F948" s="68">
        <f t="shared" si="120"/>
        <v>3.0810069732991296</v>
      </c>
      <c r="G948" s="69">
        <f t="shared" si="121"/>
        <v>55.688128772635807</v>
      </c>
      <c r="H948" s="67">
        <v>8527303</v>
      </c>
    </row>
    <row r="949" spans="2:8" x14ac:dyDescent="0.25">
      <c r="B949" s="65" t="s">
        <v>198</v>
      </c>
      <c r="C949" s="66">
        <v>68</v>
      </c>
      <c r="D949" s="67">
        <v>534.70000000000005</v>
      </c>
      <c r="E949" s="67">
        <v>20.3</v>
      </c>
      <c r="F949" s="68">
        <f t="shared" si="120"/>
        <v>4.4308911539180844</v>
      </c>
      <c r="G949" s="69">
        <f t="shared" si="121"/>
        <v>26.339901477832512</v>
      </c>
      <c r="H949" s="67">
        <v>2369197.5</v>
      </c>
    </row>
    <row r="950" spans="2:8" x14ac:dyDescent="0.25">
      <c r="B950" s="65" t="s">
        <v>42</v>
      </c>
      <c r="C950" s="66">
        <v>17</v>
      </c>
      <c r="D950" s="67">
        <v>84.82</v>
      </c>
      <c r="E950" s="67">
        <v>3.69</v>
      </c>
      <c r="F950" s="68">
        <f t="shared" si="120"/>
        <v>1.8970643716104694</v>
      </c>
      <c r="G950" s="69">
        <f t="shared" si="121"/>
        <v>22.986449864498642</v>
      </c>
      <c r="H950" s="67">
        <v>160909</v>
      </c>
    </row>
    <row r="951" spans="2:8" x14ac:dyDescent="0.25">
      <c r="B951" s="65" t="s">
        <v>199</v>
      </c>
      <c r="C951" s="66">
        <v>19</v>
      </c>
      <c r="D951" s="67">
        <v>181.25</v>
      </c>
      <c r="E951" s="67">
        <v>7.1</v>
      </c>
      <c r="F951" s="68">
        <f t="shared" si="120"/>
        <v>2.1123608275862069</v>
      </c>
      <c r="G951" s="69">
        <f t="shared" si="121"/>
        <v>25.528169014084508</v>
      </c>
      <c r="H951" s="67">
        <v>382865.4</v>
      </c>
    </row>
    <row r="952" spans="2:8" x14ac:dyDescent="0.25">
      <c r="B952" s="65" t="s">
        <v>200</v>
      </c>
      <c r="C952" s="66">
        <v>292</v>
      </c>
      <c r="D952" s="67">
        <v>4535.6000000000004</v>
      </c>
      <c r="E952" s="67">
        <v>204.3</v>
      </c>
      <c r="F952" s="68">
        <f t="shared" si="120"/>
        <v>3.0574393685510186</v>
      </c>
      <c r="G952" s="69">
        <f t="shared" si="121"/>
        <v>22.200685266764562</v>
      </c>
      <c r="H952" s="67">
        <v>13867322</v>
      </c>
    </row>
    <row r="953" spans="2:8" x14ac:dyDescent="0.25">
      <c r="B953" s="65" t="s">
        <v>92</v>
      </c>
      <c r="C953" s="66">
        <v>339</v>
      </c>
      <c r="D953" s="67">
        <v>6231.2</v>
      </c>
      <c r="E953" s="67">
        <v>402.3</v>
      </c>
      <c r="F953" s="68">
        <f t="shared" si="120"/>
        <v>6.1000804018487615</v>
      </c>
      <c r="G953" s="69">
        <f t="shared" si="121"/>
        <v>15.488938603032562</v>
      </c>
      <c r="H953" s="67">
        <v>38010821</v>
      </c>
    </row>
    <row r="954" spans="2:8" x14ac:dyDescent="0.25">
      <c r="B954" s="65" t="s">
        <v>201</v>
      </c>
      <c r="C954" s="66">
        <v>18</v>
      </c>
      <c r="D954" s="67">
        <v>180.2</v>
      </c>
      <c r="E954" s="67">
        <v>7</v>
      </c>
      <c r="F954" s="68">
        <f t="shared" si="120"/>
        <v>2.163512763596005</v>
      </c>
      <c r="G954" s="69">
        <f t="shared" si="121"/>
        <v>25.74285714285714</v>
      </c>
      <c r="H954" s="67">
        <v>389865</v>
      </c>
    </row>
    <row r="955" spans="2:8" x14ac:dyDescent="0.25">
      <c r="B955" s="65" t="s">
        <v>101</v>
      </c>
      <c r="C955" s="66">
        <v>245</v>
      </c>
      <c r="D955" s="67">
        <v>2809.49</v>
      </c>
      <c r="E955" s="67">
        <v>98.43</v>
      </c>
      <c r="F955" s="68">
        <f t="shared" si="120"/>
        <v>2.5838965435007779</v>
      </c>
      <c r="G955" s="69">
        <f t="shared" si="121"/>
        <v>28.543025500355579</v>
      </c>
      <c r="H955" s="67">
        <v>7259431.5</v>
      </c>
    </row>
    <row r="956" spans="2:8" x14ac:dyDescent="0.25">
      <c r="B956" s="65" t="s">
        <v>102</v>
      </c>
      <c r="C956" s="66">
        <v>18</v>
      </c>
      <c r="D956" s="67">
        <v>1005</v>
      </c>
      <c r="E956" s="67">
        <v>14.5</v>
      </c>
      <c r="F956" s="68">
        <f t="shared" si="120"/>
        <v>0.94163681592039805</v>
      </c>
      <c r="G956" s="69">
        <f t="shared" si="121"/>
        <v>69.310344827586206</v>
      </c>
      <c r="H956" s="67">
        <v>946345</v>
      </c>
    </row>
    <row r="957" spans="2:8" x14ac:dyDescent="0.25">
      <c r="B957" s="65" t="s">
        <v>93</v>
      </c>
      <c r="C957" s="66">
        <v>388</v>
      </c>
      <c r="D957" s="67">
        <v>2095.1</v>
      </c>
      <c r="E957" s="67">
        <v>135.69999999999999</v>
      </c>
      <c r="F957" s="68">
        <f t="shared" si="120"/>
        <v>4.8688635387332351</v>
      </c>
      <c r="G957" s="69">
        <f t="shared" si="121"/>
        <v>15.439204126750186</v>
      </c>
      <c r="H957" s="67">
        <v>10200756</v>
      </c>
    </row>
    <row r="958" spans="2:8" x14ac:dyDescent="0.25">
      <c r="B958" s="65" t="s">
        <v>94</v>
      </c>
      <c r="C958" s="66">
        <v>574</v>
      </c>
      <c r="D958" s="67">
        <v>19559.099999999999</v>
      </c>
      <c r="E958" s="67">
        <v>345.9</v>
      </c>
      <c r="F958" s="68">
        <f t="shared" si="120"/>
        <v>4.1967265876241751</v>
      </c>
      <c r="G958" s="69">
        <f t="shared" si="121"/>
        <v>56.545533391153512</v>
      </c>
      <c r="H958" s="67">
        <v>82084195</v>
      </c>
    </row>
    <row r="959" spans="2:8" x14ac:dyDescent="0.25">
      <c r="B959" s="65" t="s">
        <v>182</v>
      </c>
      <c r="C959" s="66">
        <v>36</v>
      </c>
      <c r="D959" s="67">
        <v>731.65</v>
      </c>
      <c r="E959" s="67">
        <v>21.46</v>
      </c>
      <c r="F959" s="68">
        <f t="shared" si="120"/>
        <v>2.4732325565502635</v>
      </c>
      <c r="G959" s="69">
        <f t="shared" si="121"/>
        <v>34.093662628145381</v>
      </c>
      <c r="H959" s="67">
        <v>1809540.6</v>
      </c>
    </row>
    <row r="960" spans="2:8" x14ac:dyDescent="0.25">
      <c r="B960" s="65" t="s">
        <v>217</v>
      </c>
      <c r="C960" s="66">
        <v>21</v>
      </c>
      <c r="D960" s="67">
        <v>49.49</v>
      </c>
      <c r="E960" s="67">
        <v>5.55</v>
      </c>
      <c r="F960" s="68">
        <f t="shared" si="120"/>
        <v>6.4820367751060823</v>
      </c>
      <c r="G960" s="69">
        <f t="shared" si="121"/>
        <v>8.9171171171171171</v>
      </c>
      <c r="H960" s="67">
        <v>320796</v>
      </c>
    </row>
    <row r="961" spans="2:8" x14ac:dyDescent="0.25">
      <c r="B961" s="65" t="s">
        <v>192</v>
      </c>
      <c r="C961" s="66">
        <v>18</v>
      </c>
      <c r="D961" s="67">
        <v>14.46</v>
      </c>
      <c r="E961" s="67">
        <v>1.8</v>
      </c>
      <c r="F961" s="68">
        <f t="shared" si="120"/>
        <v>7.7693983402489621</v>
      </c>
      <c r="G961" s="69">
        <f t="shared" si="121"/>
        <v>8.0333333333333332</v>
      </c>
      <c r="H961" s="67">
        <v>112345.5</v>
      </c>
    </row>
    <row r="962" spans="2:8" x14ac:dyDescent="0.25">
      <c r="B962" s="65" t="s">
        <v>218</v>
      </c>
      <c r="C962" s="66">
        <v>220</v>
      </c>
      <c r="D962" s="67">
        <v>5956.4</v>
      </c>
      <c r="E962" s="67">
        <v>174.9</v>
      </c>
      <c r="F962" s="68">
        <f t="shared" si="120"/>
        <v>2.4180956618091467</v>
      </c>
      <c r="G962" s="69">
        <f t="shared" si="121"/>
        <v>34.056032018296165</v>
      </c>
      <c r="H962" s="67">
        <v>14403145</v>
      </c>
    </row>
    <row r="963" spans="2:8" x14ac:dyDescent="0.25">
      <c r="B963" s="65" t="s">
        <v>44</v>
      </c>
      <c r="C963" s="66">
        <v>11</v>
      </c>
      <c r="D963" s="67">
        <v>53.53</v>
      </c>
      <c r="E963" s="67">
        <v>4.3</v>
      </c>
      <c r="F963" s="68">
        <f t="shared" si="120"/>
        <v>3.2481972725574444</v>
      </c>
      <c r="G963" s="69">
        <f t="shared" si="121"/>
        <v>12.448837209302326</v>
      </c>
      <c r="H963" s="67">
        <v>173876</v>
      </c>
    </row>
    <row r="964" spans="2:8" x14ac:dyDescent="0.25">
      <c r="B964" s="65" t="s">
        <v>45</v>
      </c>
      <c r="C964" s="66">
        <v>43</v>
      </c>
      <c r="D964" s="67">
        <v>281.42</v>
      </c>
      <c r="E964" s="67">
        <v>12.32</v>
      </c>
      <c r="F964" s="68">
        <f t="shared" si="120"/>
        <v>2.6414469476227702</v>
      </c>
      <c r="G964" s="69">
        <f t="shared" si="121"/>
        <v>22.842532467532468</v>
      </c>
      <c r="H964" s="67">
        <v>743356</v>
      </c>
    </row>
    <row r="965" spans="2:8" x14ac:dyDescent="0.25">
      <c r="B965" s="65" t="s">
        <v>20</v>
      </c>
      <c r="C965" s="66">
        <v>8</v>
      </c>
      <c r="D965" s="67">
        <v>30.05</v>
      </c>
      <c r="E965" s="67">
        <v>2.8</v>
      </c>
      <c r="F965" s="68">
        <f t="shared" si="120"/>
        <v>2.1968386023294513</v>
      </c>
      <c r="G965" s="69">
        <f t="shared" si="121"/>
        <v>10.732142857142858</v>
      </c>
      <c r="H965" s="67">
        <v>66015</v>
      </c>
    </row>
    <row r="966" spans="2:8" x14ac:dyDescent="0.25">
      <c r="B966" s="65" t="s">
        <v>202</v>
      </c>
      <c r="C966" s="66">
        <v>12</v>
      </c>
      <c r="D966" s="67">
        <v>21.51</v>
      </c>
      <c r="E966" s="67">
        <v>0.36</v>
      </c>
      <c r="F966" s="68">
        <f t="shared" si="120"/>
        <v>18.405160390516038</v>
      </c>
      <c r="G966" s="69">
        <f t="shared" si="121"/>
        <v>59.750000000000007</v>
      </c>
      <c r="H966" s="67">
        <v>395895</v>
      </c>
    </row>
    <row r="967" spans="2:8" x14ac:dyDescent="0.25">
      <c r="B967" s="65" t="s">
        <v>50</v>
      </c>
      <c r="C967" s="66">
        <v>13</v>
      </c>
      <c r="D967" s="67">
        <v>101.09</v>
      </c>
      <c r="E967" s="67">
        <v>2.7</v>
      </c>
      <c r="F967" s="68">
        <f t="shared" si="120"/>
        <v>1.3560609357997824</v>
      </c>
      <c r="G967" s="69">
        <f t="shared" si="121"/>
        <v>37.440740740740736</v>
      </c>
      <c r="H967" s="67">
        <v>137084.20000000001</v>
      </c>
    </row>
    <row r="968" spans="2:8" x14ac:dyDescent="0.25">
      <c r="B968" s="65" t="s">
        <v>52</v>
      </c>
      <c r="C968" s="66">
        <v>24</v>
      </c>
      <c r="D968" s="67">
        <v>231.4</v>
      </c>
      <c r="E968" s="67">
        <v>6.3</v>
      </c>
      <c r="F968" s="68">
        <f t="shared" si="120"/>
        <v>3.1240060501296458</v>
      </c>
      <c r="G968" s="69">
        <f t="shared" si="121"/>
        <v>36.730158730158735</v>
      </c>
      <c r="H968" s="67">
        <v>722895</v>
      </c>
    </row>
    <row r="969" spans="2:8" x14ac:dyDescent="0.25">
      <c r="B969" s="65" t="s">
        <v>203</v>
      </c>
      <c r="C969" s="66">
        <v>14</v>
      </c>
      <c r="D969" s="67">
        <v>147.80000000000001</v>
      </c>
      <c r="E969" s="67">
        <v>1.8</v>
      </c>
      <c r="F969" s="68">
        <f t="shared" si="120"/>
        <v>6.8227672530446544</v>
      </c>
      <c r="G969" s="69">
        <f t="shared" si="121"/>
        <v>82.111111111111114</v>
      </c>
      <c r="H969" s="67">
        <v>1008405</v>
      </c>
    </row>
    <row r="970" spans="2:8" x14ac:dyDescent="0.25">
      <c r="B970" s="65" t="s">
        <v>183</v>
      </c>
      <c r="C970" s="66">
        <v>70</v>
      </c>
      <c r="D970" s="67">
        <v>1398.2</v>
      </c>
      <c r="E970" s="67">
        <v>39.81</v>
      </c>
      <c r="F970" s="68">
        <f t="shared" si="120"/>
        <v>1.5421356029180375</v>
      </c>
      <c r="G970" s="69">
        <f t="shared" si="121"/>
        <v>35.121828686259732</v>
      </c>
      <c r="H970" s="67">
        <v>2156214</v>
      </c>
    </row>
    <row r="971" spans="2:8" x14ac:dyDescent="0.25">
      <c r="B971" s="65" t="s">
        <v>219</v>
      </c>
      <c r="C971" s="66">
        <v>97</v>
      </c>
      <c r="D971" s="67">
        <v>597.9</v>
      </c>
      <c r="E971" s="67">
        <v>49.2</v>
      </c>
      <c r="F971" s="68">
        <f t="shared" si="120"/>
        <v>3.0742097340692425</v>
      </c>
      <c r="G971" s="69">
        <f t="shared" si="121"/>
        <v>12.152439024390242</v>
      </c>
      <c r="H971" s="67">
        <v>1838070</v>
      </c>
    </row>
    <row r="972" spans="2:8" x14ac:dyDescent="0.25">
      <c r="B972" s="65" t="s">
        <v>220</v>
      </c>
      <c r="C972" s="66">
        <v>76</v>
      </c>
      <c r="D972" s="67">
        <v>2356.8000000000002</v>
      </c>
      <c r="E972" s="67">
        <v>58.6</v>
      </c>
      <c r="F972" s="68">
        <f t="shared" si="120"/>
        <v>3.5339125084860825</v>
      </c>
      <c r="G972" s="69">
        <f t="shared" si="121"/>
        <v>40.218430034129696</v>
      </c>
      <c r="H972" s="67">
        <v>8328725</v>
      </c>
    </row>
    <row r="973" spans="2:8" x14ac:dyDescent="0.25">
      <c r="B973" s="65" t="s">
        <v>95</v>
      </c>
      <c r="C973" s="66">
        <v>105</v>
      </c>
      <c r="D973" s="67">
        <v>1856</v>
      </c>
      <c r="E973" s="67">
        <v>52.8</v>
      </c>
      <c r="F973" s="68">
        <f t="shared" si="120"/>
        <v>2.2208324353448274</v>
      </c>
      <c r="G973" s="69">
        <f t="shared" si="121"/>
        <v>35.151515151515156</v>
      </c>
      <c r="H973" s="67">
        <v>4121865</v>
      </c>
    </row>
    <row r="974" spans="2:8" x14ac:dyDescent="0.25">
      <c r="B974" s="65" t="s">
        <v>26</v>
      </c>
      <c r="C974" s="66">
        <v>115</v>
      </c>
      <c r="D974" s="67">
        <v>8940.2999999999993</v>
      </c>
      <c r="E974" s="67">
        <v>460</v>
      </c>
      <c r="F974" s="68">
        <f t="shared" si="120"/>
        <v>2.5600650984866284</v>
      </c>
      <c r="G974" s="69">
        <f t="shared" si="121"/>
        <v>19.435434782608695</v>
      </c>
      <c r="H974" s="67">
        <v>22887750</v>
      </c>
    </row>
    <row r="975" spans="2:8" x14ac:dyDescent="0.25">
      <c r="B975" s="65" t="s">
        <v>119</v>
      </c>
      <c r="C975" s="66">
        <v>10</v>
      </c>
      <c r="D975" s="67">
        <v>153.15</v>
      </c>
      <c r="E975" s="67">
        <v>2.59</v>
      </c>
      <c r="F975" s="68">
        <f t="shared" si="120"/>
        <v>2.9757329415605613</v>
      </c>
      <c r="G975" s="69">
        <f t="shared" si="121"/>
        <v>59.131274131274139</v>
      </c>
      <c r="H975" s="67">
        <v>455733.5</v>
      </c>
    </row>
    <row r="976" spans="2:8" x14ac:dyDescent="0.25">
      <c r="B976" s="65" t="s">
        <v>221</v>
      </c>
      <c r="C976" s="66">
        <v>40</v>
      </c>
      <c r="D976" s="67">
        <v>111.47</v>
      </c>
      <c r="E976" s="67">
        <v>2.0499999999999998</v>
      </c>
      <c r="F976" s="68">
        <f t="shared" si="120"/>
        <v>11.32709697676505</v>
      </c>
      <c r="G976" s="69">
        <f t="shared" si="121"/>
        <v>54.375609756097568</v>
      </c>
      <c r="H976" s="67">
        <v>1262631.5</v>
      </c>
    </row>
    <row r="977" spans="2:8" x14ac:dyDescent="0.25">
      <c r="B977" s="65" t="s">
        <v>204</v>
      </c>
      <c r="C977" s="66">
        <v>21</v>
      </c>
      <c r="D977" s="67">
        <v>227.34</v>
      </c>
      <c r="E977" s="67">
        <v>2.5299999999999998</v>
      </c>
      <c r="F977" s="68">
        <f t="shared" si="120"/>
        <v>5.1542429840767134</v>
      </c>
      <c r="G977" s="69">
        <f t="shared" si="121"/>
        <v>89.857707509881436</v>
      </c>
      <c r="H977" s="67">
        <v>1171765.6000000001</v>
      </c>
    </row>
    <row r="978" spans="2:8" x14ac:dyDescent="0.25">
      <c r="B978" s="65" t="s">
        <v>53</v>
      </c>
      <c r="C978" s="66">
        <v>16</v>
      </c>
      <c r="D978" s="67">
        <v>28.3</v>
      </c>
      <c r="E978" s="67">
        <v>1.83</v>
      </c>
      <c r="F978" s="68">
        <f t="shared" si="120"/>
        <v>3.1962897526501766</v>
      </c>
      <c r="G978" s="69">
        <f t="shared" si="121"/>
        <v>15.464480874316939</v>
      </c>
      <c r="H978" s="67">
        <v>90455</v>
      </c>
    </row>
    <row r="979" spans="2:8" x14ac:dyDescent="0.25">
      <c r="B979" s="65" t="s">
        <v>222</v>
      </c>
      <c r="C979" s="66">
        <v>14</v>
      </c>
      <c r="D979" s="67">
        <v>82.76</v>
      </c>
      <c r="E979" s="67">
        <v>2.5499999999999998</v>
      </c>
      <c r="F979" s="68">
        <f t="shared" si="120"/>
        <v>7.155978733687772</v>
      </c>
      <c r="G979" s="69">
        <f t="shared" si="121"/>
        <v>32.454901960784319</v>
      </c>
      <c r="H979" s="67">
        <v>592228.80000000005</v>
      </c>
    </row>
    <row r="980" spans="2:8" x14ac:dyDescent="0.25">
      <c r="B980" s="7" t="s">
        <v>223</v>
      </c>
      <c r="C980" s="8">
        <f>SUM(C945:C979)</f>
        <v>4552</v>
      </c>
      <c r="D980" s="9">
        <f>SUM(D945:D979)</f>
        <v>126787.84999999999</v>
      </c>
      <c r="E980" s="9">
        <f>SUM(E945:E979)</f>
        <v>4661.0700000000015</v>
      </c>
      <c r="F980" s="10">
        <f t="shared" si="120"/>
        <v>3.0305211303764521</v>
      </c>
      <c r="G980" s="11">
        <f t="shared" si="121"/>
        <v>27.201447307163367</v>
      </c>
      <c r="H980" s="9">
        <f>SUM(H945:H979)</f>
        <v>384233258.50000006</v>
      </c>
    </row>
    <row r="981" spans="2:8" x14ac:dyDescent="0.25">
      <c r="B981" s="83" t="s">
        <v>224</v>
      </c>
      <c r="C981" s="12"/>
      <c r="D981" s="1"/>
      <c r="E981" s="1"/>
      <c r="G981" s="13"/>
    </row>
    <row r="982" spans="2:8" x14ac:dyDescent="0.25">
      <c r="B982" s="65" t="s">
        <v>79</v>
      </c>
      <c r="C982" s="66">
        <v>16</v>
      </c>
      <c r="D982" s="67">
        <v>130.80000000000001</v>
      </c>
      <c r="E982" s="67">
        <v>8.8000000000000007</v>
      </c>
      <c r="F982" s="68">
        <f t="shared" ref="F982:F1004" si="122">(H982/D982)/1000</f>
        <v>3.105963302752293</v>
      </c>
      <c r="G982" s="69">
        <f t="shared" ref="G982:G1004" si="123">D982/E982</f>
        <v>14.863636363636363</v>
      </c>
      <c r="H982" s="67">
        <v>406260</v>
      </c>
    </row>
    <row r="983" spans="2:8" x14ac:dyDescent="0.25">
      <c r="B983" s="65" t="s">
        <v>40</v>
      </c>
      <c r="C983" s="66">
        <v>40</v>
      </c>
      <c r="D983" s="67">
        <v>579.35</v>
      </c>
      <c r="E983" s="67">
        <v>34.9</v>
      </c>
      <c r="F983" s="68">
        <f t="shared" si="122"/>
        <v>2.2299456287218433</v>
      </c>
      <c r="G983" s="69">
        <f t="shared" si="123"/>
        <v>16.600286532951291</v>
      </c>
      <c r="H983" s="67">
        <v>1291919</v>
      </c>
    </row>
    <row r="984" spans="2:8" x14ac:dyDescent="0.25">
      <c r="B984" s="65" t="s">
        <v>13</v>
      </c>
      <c r="C984" s="66">
        <v>101</v>
      </c>
      <c r="D984" s="67">
        <v>1659.43</v>
      </c>
      <c r="E984" s="67">
        <v>105.7</v>
      </c>
      <c r="F984" s="68">
        <f t="shared" si="122"/>
        <v>2.6837043442627886</v>
      </c>
      <c r="G984" s="69">
        <f t="shared" si="123"/>
        <v>15.699432355723747</v>
      </c>
      <c r="H984" s="67">
        <v>4453419.5</v>
      </c>
    </row>
    <row r="985" spans="2:8" x14ac:dyDescent="0.25">
      <c r="B985" s="65" t="s">
        <v>41</v>
      </c>
      <c r="C985" s="66">
        <v>123</v>
      </c>
      <c r="D985" s="67">
        <v>6138</v>
      </c>
      <c r="E985" s="67">
        <v>514</v>
      </c>
      <c r="F985" s="68">
        <f t="shared" si="122"/>
        <v>3.0538220918866084</v>
      </c>
      <c r="G985" s="69">
        <f t="shared" si="123"/>
        <v>11.941634241245136</v>
      </c>
      <c r="H985" s="67">
        <v>18744360</v>
      </c>
    </row>
    <row r="986" spans="2:8" x14ac:dyDescent="0.25">
      <c r="B986" s="65" t="s">
        <v>30</v>
      </c>
      <c r="C986" s="66">
        <v>52</v>
      </c>
      <c r="D986" s="67">
        <v>2986</v>
      </c>
      <c r="E986" s="67">
        <v>250.5</v>
      </c>
      <c r="F986" s="68">
        <f t="shared" si="122"/>
        <v>3.2047287340924311</v>
      </c>
      <c r="G986" s="69">
        <f t="shared" si="123"/>
        <v>11.920159680638722</v>
      </c>
      <c r="H986" s="67">
        <v>9569320</v>
      </c>
    </row>
    <row r="987" spans="2:8" x14ac:dyDescent="0.25">
      <c r="B987" s="65" t="s">
        <v>225</v>
      </c>
      <c r="C987" s="66">
        <v>31</v>
      </c>
      <c r="D987" s="67">
        <v>406.4</v>
      </c>
      <c r="E987" s="67">
        <v>28.1</v>
      </c>
      <c r="F987" s="68">
        <f t="shared" si="122"/>
        <v>2.7837106299212602</v>
      </c>
      <c r="G987" s="69">
        <f t="shared" si="123"/>
        <v>14.462633451957293</v>
      </c>
      <c r="H987" s="67">
        <v>1131300</v>
      </c>
    </row>
    <row r="988" spans="2:8" x14ac:dyDescent="0.25">
      <c r="B988" s="65" t="s">
        <v>14</v>
      </c>
      <c r="C988" s="66">
        <v>91</v>
      </c>
      <c r="D988" s="67">
        <v>1072.4000000000001</v>
      </c>
      <c r="E988" s="67">
        <v>76.599999999999994</v>
      </c>
      <c r="F988" s="68">
        <f t="shared" si="122"/>
        <v>3.3896475195822449</v>
      </c>
      <c r="G988" s="69">
        <f t="shared" si="123"/>
        <v>14.000000000000002</v>
      </c>
      <c r="H988" s="67">
        <v>3635058</v>
      </c>
    </row>
    <row r="989" spans="2:8" x14ac:dyDescent="0.25">
      <c r="B989" s="65" t="s">
        <v>42</v>
      </c>
      <c r="C989" s="66">
        <v>31</v>
      </c>
      <c r="D989" s="67">
        <v>804.4</v>
      </c>
      <c r="E989" s="67">
        <v>35</v>
      </c>
      <c r="F989" s="68">
        <f t="shared" si="122"/>
        <v>1.9470039781203381</v>
      </c>
      <c r="G989" s="69">
        <f t="shared" si="123"/>
        <v>22.982857142857142</v>
      </c>
      <c r="H989" s="67">
        <v>1566170</v>
      </c>
    </row>
    <row r="990" spans="2:8" x14ac:dyDescent="0.25">
      <c r="B990" s="65" t="s">
        <v>126</v>
      </c>
      <c r="C990" s="66">
        <v>6</v>
      </c>
      <c r="D990" s="67">
        <v>37.1</v>
      </c>
      <c r="E990" s="67">
        <v>29</v>
      </c>
      <c r="F990" s="68">
        <f t="shared" si="122"/>
        <v>31.700808625336926</v>
      </c>
      <c r="G990" s="69">
        <f t="shared" si="123"/>
        <v>1.2793103448275862</v>
      </c>
      <c r="H990" s="67">
        <v>1176100</v>
      </c>
    </row>
    <row r="991" spans="2:8" x14ac:dyDescent="0.25">
      <c r="B991" s="65" t="s">
        <v>76</v>
      </c>
      <c r="C991" s="66">
        <v>11</v>
      </c>
      <c r="D991" s="67">
        <v>380</v>
      </c>
      <c r="E991" s="67">
        <v>19.100000000000001</v>
      </c>
      <c r="F991" s="68">
        <f t="shared" si="122"/>
        <v>2.8559210526315786</v>
      </c>
      <c r="G991" s="69">
        <f t="shared" si="123"/>
        <v>19.895287958115183</v>
      </c>
      <c r="H991" s="67">
        <v>1085250</v>
      </c>
    </row>
    <row r="992" spans="2:8" x14ac:dyDescent="0.25">
      <c r="B992" s="65" t="s">
        <v>102</v>
      </c>
      <c r="C992" s="66">
        <v>26</v>
      </c>
      <c r="D992" s="67">
        <v>2601</v>
      </c>
      <c r="E992" s="67">
        <v>51</v>
      </c>
      <c r="F992" s="68">
        <f t="shared" si="122"/>
        <v>2.0494117647058823</v>
      </c>
      <c r="G992" s="69">
        <f t="shared" si="123"/>
        <v>51</v>
      </c>
      <c r="H992" s="67">
        <v>5330520</v>
      </c>
    </row>
    <row r="993" spans="2:8" x14ac:dyDescent="0.25">
      <c r="B993" s="65" t="s">
        <v>182</v>
      </c>
      <c r="C993" s="66">
        <v>88</v>
      </c>
      <c r="D993" s="67">
        <v>1656</v>
      </c>
      <c r="E993" s="67">
        <v>69</v>
      </c>
      <c r="F993" s="68">
        <f t="shared" si="122"/>
        <v>2.0577536231884062</v>
      </c>
      <c r="G993" s="69">
        <f t="shared" si="123"/>
        <v>24</v>
      </c>
      <c r="H993" s="67">
        <v>3407640</v>
      </c>
    </row>
    <row r="994" spans="2:8" x14ac:dyDescent="0.25">
      <c r="B994" s="65" t="s">
        <v>17</v>
      </c>
      <c r="C994" s="66">
        <v>43</v>
      </c>
      <c r="D994" s="67">
        <v>47.75</v>
      </c>
      <c r="E994" s="67">
        <v>38.200000000000003</v>
      </c>
      <c r="F994" s="68">
        <f t="shared" si="122"/>
        <v>7.5480628272251309</v>
      </c>
      <c r="G994" s="69">
        <f t="shared" si="123"/>
        <v>1.25</v>
      </c>
      <c r="H994" s="67">
        <v>360420</v>
      </c>
    </row>
    <row r="995" spans="2:8" x14ac:dyDescent="0.25">
      <c r="B995" s="65" t="s">
        <v>44</v>
      </c>
      <c r="C995" s="66">
        <v>71</v>
      </c>
      <c r="D995" s="67">
        <v>1511</v>
      </c>
      <c r="E995" s="67">
        <v>84.9</v>
      </c>
      <c r="F995" s="68">
        <f t="shared" si="122"/>
        <v>3.1927716743878225</v>
      </c>
      <c r="G995" s="69">
        <f t="shared" si="123"/>
        <v>17.79740871613663</v>
      </c>
      <c r="H995" s="67">
        <v>4824278</v>
      </c>
    </row>
    <row r="996" spans="2:8" x14ac:dyDescent="0.25">
      <c r="B996" s="65" t="s">
        <v>45</v>
      </c>
      <c r="C996" s="66">
        <v>41</v>
      </c>
      <c r="D996" s="67">
        <v>905.16</v>
      </c>
      <c r="E996" s="67">
        <v>39.700000000000003</v>
      </c>
      <c r="F996" s="68">
        <f t="shared" si="122"/>
        <v>2.5636272040302264</v>
      </c>
      <c r="G996" s="69">
        <f t="shared" si="123"/>
        <v>22.799999999999997</v>
      </c>
      <c r="H996" s="67">
        <v>2320492.7999999998</v>
      </c>
    </row>
    <row r="997" spans="2:8" x14ac:dyDescent="0.25">
      <c r="B997" s="65" t="s">
        <v>21</v>
      </c>
      <c r="C997" s="66">
        <v>19</v>
      </c>
      <c r="D997" s="67">
        <v>363.2</v>
      </c>
      <c r="E997" s="67">
        <v>22.7</v>
      </c>
      <c r="F997" s="68">
        <f t="shared" si="122"/>
        <v>3.787444933920705</v>
      </c>
      <c r="G997" s="69">
        <f t="shared" si="123"/>
        <v>16</v>
      </c>
      <c r="H997" s="67">
        <v>1375600</v>
      </c>
    </row>
    <row r="998" spans="2:8" x14ac:dyDescent="0.25">
      <c r="B998" s="65" t="s">
        <v>23</v>
      </c>
      <c r="C998" s="66">
        <v>30</v>
      </c>
      <c r="D998" s="67">
        <v>48</v>
      </c>
      <c r="E998" s="67">
        <v>16</v>
      </c>
      <c r="F998" s="68">
        <f t="shared" si="122"/>
        <v>2.95</v>
      </c>
      <c r="G998" s="69">
        <f t="shared" si="123"/>
        <v>3</v>
      </c>
      <c r="H998" s="67">
        <v>141600</v>
      </c>
    </row>
    <row r="999" spans="2:8" x14ac:dyDescent="0.25">
      <c r="B999" s="65" t="s">
        <v>52</v>
      </c>
      <c r="C999" s="66">
        <v>98</v>
      </c>
      <c r="D999" s="67">
        <v>1655.9</v>
      </c>
      <c r="E999" s="67">
        <v>57.1</v>
      </c>
      <c r="F999" s="68">
        <f t="shared" si="122"/>
        <v>3.3124868651488613</v>
      </c>
      <c r="G999" s="69">
        <f t="shared" si="123"/>
        <v>29</v>
      </c>
      <c r="H999" s="67">
        <v>5485147</v>
      </c>
    </row>
    <row r="1000" spans="2:8" x14ac:dyDescent="0.25">
      <c r="B1000" s="65" t="s">
        <v>183</v>
      </c>
      <c r="C1000" s="66">
        <v>104</v>
      </c>
      <c r="D1000" s="67">
        <v>3663</v>
      </c>
      <c r="E1000" s="67">
        <v>81.400000000000006</v>
      </c>
      <c r="F1000" s="68">
        <f t="shared" si="122"/>
        <v>1.4611302211302211</v>
      </c>
      <c r="G1000" s="69">
        <f t="shared" si="123"/>
        <v>45</v>
      </c>
      <c r="H1000" s="67">
        <v>5352120</v>
      </c>
    </row>
    <row r="1001" spans="2:8" x14ac:dyDescent="0.25">
      <c r="B1001" s="65" t="s">
        <v>119</v>
      </c>
      <c r="C1001" s="66">
        <v>141</v>
      </c>
      <c r="D1001" s="67">
        <v>5813.3</v>
      </c>
      <c r="E1001" s="67">
        <v>95.3</v>
      </c>
      <c r="F1001" s="68">
        <f t="shared" si="122"/>
        <v>4.7510598111227704</v>
      </c>
      <c r="G1001" s="69">
        <f t="shared" si="123"/>
        <v>61.000000000000007</v>
      </c>
      <c r="H1001" s="67">
        <v>27619336</v>
      </c>
    </row>
    <row r="1002" spans="2:8" x14ac:dyDescent="0.25">
      <c r="B1002" s="65" t="s">
        <v>53</v>
      </c>
      <c r="C1002" s="66">
        <v>40</v>
      </c>
      <c r="D1002" s="67">
        <v>375.7</v>
      </c>
      <c r="E1002" s="67">
        <v>22.1</v>
      </c>
      <c r="F1002" s="68">
        <f t="shared" si="122"/>
        <v>4.1518099547511307</v>
      </c>
      <c r="G1002" s="69">
        <f t="shared" si="123"/>
        <v>17</v>
      </c>
      <c r="H1002" s="67">
        <v>1559835</v>
      </c>
    </row>
    <row r="1003" spans="2:8" x14ac:dyDescent="0.25">
      <c r="B1003" s="7" t="s">
        <v>226</v>
      </c>
      <c r="C1003" s="8">
        <f>SUM(C982:C1002)</f>
        <v>1203</v>
      </c>
      <c r="D1003" s="9">
        <f>SUM(D982:D1002)</f>
        <v>32833.89</v>
      </c>
      <c r="E1003" s="9">
        <f>SUM(E982:E1002)</f>
        <v>1679.1</v>
      </c>
      <c r="F1003" s="10">
        <f t="shared" si="122"/>
        <v>3.0710995651139719</v>
      </c>
      <c r="G1003" s="11">
        <f t="shared" si="123"/>
        <v>19.554457745220656</v>
      </c>
      <c r="H1003" s="9">
        <f>SUM(H982:H1002)</f>
        <v>100836145.3</v>
      </c>
    </row>
    <row r="1004" spans="2:8" x14ac:dyDescent="0.25">
      <c r="B1004" s="14" t="s">
        <v>227</v>
      </c>
      <c r="C1004" s="15">
        <f>SUM(C1003,C980,C943,C912,C892,C882,C858,C850,C822,C815,C785,C774,C757,C749)</f>
        <v>25882</v>
      </c>
      <c r="D1004" s="16">
        <f>SUM(D1003,D980,D943,D912,D892,D882,D858,D850,D822,D815,D785,D774,D757,D749)</f>
        <v>633293.05999999994</v>
      </c>
      <c r="E1004" s="16">
        <f>SUM(E1003,E980,E943,E912,E892,E882,E858,E850,E822,E815,E785,E774,E757,E749)</f>
        <v>24665.14</v>
      </c>
      <c r="F1004" s="18">
        <f t="shared" si="122"/>
        <v>2.7958692915409498</v>
      </c>
      <c r="G1004" s="17">
        <f t="shared" si="123"/>
        <v>25.675632086418318</v>
      </c>
      <c r="H1004" s="16">
        <f>SUM(H1003,H980,H943,H912,H892,H882,H858,H850,H822,H815,H785,H774,H757,H749)</f>
        <v>1770604619</v>
      </c>
    </row>
    <row r="1005" spans="2:8" x14ac:dyDescent="0.25">
      <c r="B1005" s="82" t="s">
        <v>228</v>
      </c>
      <c r="D1005" s="1"/>
      <c r="E1005" s="1"/>
    </row>
    <row r="1006" spans="2:8" x14ac:dyDescent="0.25">
      <c r="B1006" s="83" t="s">
        <v>229</v>
      </c>
      <c r="D1006" s="1"/>
      <c r="E1006" s="1"/>
    </row>
    <row r="1007" spans="2:8" x14ac:dyDescent="0.25">
      <c r="B1007" s="65" t="s">
        <v>13</v>
      </c>
      <c r="C1007" s="66">
        <v>6</v>
      </c>
      <c r="D1007" s="67">
        <v>28.5</v>
      </c>
      <c r="E1007" s="67">
        <v>3.5</v>
      </c>
      <c r="F1007" s="68">
        <f t="shared" ref="F1007:F1014" si="124">(H1007/D1007)/1000</f>
        <v>8</v>
      </c>
      <c r="G1007" s="69">
        <f t="shared" ref="G1007:G1014" si="125">D1007/E1007</f>
        <v>8.1428571428571423</v>
      </c>
      <c r="H1007" s="67">
        <v>228000</v>
      </c>
    </row>
    <row r="1008" spans="2:8" x14ac:dyDescent="0.25">
      <c r="B1008" s="65" t="s">
        <v>80</v>
      </c>
      <c r="C1008" s="66">
        <v>23</v>
      </c>
      <c r="D1008" s="67">
        <v>100.5</v>
      </c>
      <c r="E1008" s="67">
        <v>14.5</v>
      </c>
      <c r="F1008" s="68">
        <f t="shared" si="124"/>
        <v>5.5970149253731343</v>
      </c>
      <c r="G1008" s="69">
        <f t="shared" si="125"/>
        <v>6.931034482758621</v>
      </c>
      <c r="H1008" s="67">
        <v>562500</v>
      </c>
    </row>
    <row r="1009" spans="2:8" x14ac:dyDescent="0.25">
      <c r="B1009" s="65" t="s">
        <v>33</v>
      </c>
      <c r="C1009" s="66">
        <v>15</v>
      </c>
      <c r="D1009" s="67">
        <v>353</v>
      </c>
      <c r="E1009" s="67">
        <v>8</v>
      </c>
      <c r="F1009" s="68">
        <f t="shared" si="124"/>
        <v>0.85694050991501425</v>
      </c>
      <c r="G1009" s="69">
        <f t="shared" si="125"/>
        <v>44.125</v>
      </c>
      <c r="H1009" s="67">
        <v>302500</v>
      </c>
    </row>
    <row r="1010" spans="2:8" x14ac:dyDescent="0.25">
      <c r="B1010" s="65" t="s">
        <v>45</v>
      </c>
      <c r="C1010" s="66">
        <v>9</v>
      </c>
      <c r="D1010" s="67">
        <v>47.5</v>
      </c>
      <c r="E1010" s="67">
        <v>4</v>
      </c>
      <c r="F1010" s="68">
        <f t="shared" si="124"/>
        <v>8</v>
      </c>
      <c r="G1010" s="69">
        <f t="shared" si="125"/>
        <v>11.875</v>
      </c>
      <c r="H1010" s="67">
        <v>380000</v>
      </c>
    </row>
    <row r="1011" spans="2:8" x14ac:dyDescent="0.25">
      <c r="B1011" s="65" t="s">
        <v>48</v>
      </c>
      <c r="C1011" s="66">
        <v>14</v>
      </c>
      <c r="D1011" s="67">
        <v>61</v>
      </c>
      <c r="E1011" s="67">
        <v>7.5</v>
      </c>
      <c r="F1011" s="68">
        <f t="shared" si="124"/>
        <v>6</v>
      </c>
      <c r="G1011" s="69">
        <f t="shared" si="125"/>
        <v>8.1333333333333329</v>
      </c>
      <c r="H1011" s="67">
        <v>366000</v>
      </c>
    </row>
    <row r="1012" spans="2:8" x14ac:dyDescent="0.25">
      <c r="B1012" s="65" t="s">
        <v>49</v>
      </c>
      <c r="C1012" s="66">
        <v>85</v>
      </c>
      <c r="D1012" s="67">
        <v>286</v>
      </c>
      <c r="E1012" s="67">
        <v>47.5</v>
      </c>
      <c r="F1012" s="68">
        <f t="shared" si="124"/>
        <v>24.38811188811189</v>
      </c>
      <c r="G1012" s="69">
        <f t="shared" si="125"/>
        <v>6.0210526315789474</v>
      </c>
      <c r="H1012" s="67">
        <v>6975000</v>
      </c>
    </row>
    <row r="1013" spans="2:8" x14ac:dyDescent="0.25">
      <c r="B1013" s="65" t="s">
        <v>24</v>
      </c>
      <c r="C1013" s="66">
        <v>9</v>
      </c>
      <c r="D1013" s="67">
        <v>52</v>
      </c>
      <c r="E1013" s="67">
        <v>4</v>
      </c>
      <c r="F1013" s="68">
        <f t="shared" si="124"/>
        <v>8.1923076923076916</v>
      </c>
      <c r="G1013" s="69">
        <f t="shared" si="125"/>
        <v>13</v>
      </c>
      <c r="H1013" s="67">
        <v>426000</v>
      </c>
    </row>
    <row r="1014" spans="2:8" x14ac:dyDescent="0.25">
      <c r="B1014" s="7" t="s">
        <v>230</v>
      </c>
      <c r="C1014" s="7">
        <f>SUM(C1007:C1013)</f>
        <v>161</v>
      </c>
      <c r="D1014" s="9">
        <f>SUM(D1007:D1013)</f>
        <v>928.5</v>
      </c>
      <c r="E1014" s="9">
        <f>SUM(E1007:E1013)</f>
        <v>89</v>
      </c>
      <c r="F1014" s="10">
        <f t="shared" si="124"/>
        <v>9.9515347334410347</v>
      </c>
      <c r="G1014" s="11">
        <f t="shared" si="125"/>
        <v>10.432584269662922</v>
      </c>
      <c r="H1014" s="9">
        <f>SUM(H1007:H1013)</f>
        <v>9240000</v>
      </c>
    </row>
    <row r="1015" spans="2:8" x14ac:dyDescent="0.25">
      <c r="B1015" s="83" t="s">
        <v>231</v>
      </c>
      <c r="D1015" s="1"/>
      <c r="E1015" s="1"/>
      <c r="G1015" s="13"/>
    </row>
    <row r="1016" spans="2:8" x14ac:dyDescent="0.25">
      <c r="B1016" s="65" t="s">
        <v>13</v>
      </c>
      <c r="C1016" s="66">
        <v>4</v>
      </c>
      <c r="D1016" s="67">
        <v>68.31</v>
      </c>
      <c r="E1016" s="67">
        <v>6</v>
      </c>
      <c r="F1016" s="68">
        <f t="shared" ref="F1016:F1021" si="126">(H1016/D1016)/1000</f>
        <v>2.7553359683794465</v>
      </c>
      <c r="G1016" s="69">
        <f t="shared" ref="G1016:G1021" si="127">D1016/E1016</f>
        <v>11.385</v>
      </c>
      <c r="H1016" s="67">
        <v>188217</v>
      </c>
    </row>
    <row r="1017" spans="2:8" x14ac:dyDescent="0.25">
      <c r="B1017" s="65" t="s">
        <v>41</v>
      </c>
      <c r="C1017" s="66">
        <v>4</v>
      </c>
      <c r="D1017" s="67">
        <v>45.92</v>
      </c>
      <c r="E1017" s="67">
        <v>6</v>
      </c>
      <c r="F1017" s="68">
        <f t="shared" si="126"/>
        <v>3.7646994773519165</v>
      </c>
      <c r="G1017" s="69">
        <f t="shared" si="127"/>
        <v>7.6533333333333333</v>
      </c>
      <c r="H1017" s="67">
        <v>172875</v>
      </c>
    </row>
    <row r="1018" spans="2:8" x14ac:dyDescent="0.25">
      <c r="B1018" s="65" t="s">
        <v>52</v>
      </c>
      <c r="C1018" s="66">
        <v>1</v>
      </c>
      <c r="D1018" s="67">
        <v>15</v>
      </c>
      <c r="E1018" s="67">
        <v>0.5</v>
      </c>
      <c r="F1018" s="68">
        <f t="shared" si="126"/>
        <v>3.7666666666666666</v>
      </c>
      <c r="G1018" s="69">
        <f t="shared" si="127"/>
        <v>30</v>
      </c>
      <c r="H1018" s="67">
        <v>56500</v>
      </c>
    </row>
    <row r="1019" spans="2:8" x14ac:dyDescent="0.25">
      <c r="B1019" s="65" t="s">
        <v>26</v>
      </c>
      <c r="C1019" s="66">
        <v>2</v>
      </c>
      <c r="D1019" s="67">
        <v>26.79</v>
      </c>
      <c r="E1019" s="67">
        <v>2</v>
      </c>
      <c r="F1019" s="68">
        <f t="shared" si="126"/>
        <v>3.1261664800298621</v>
      </c>
      <c r="G1019" s="69">
        <f t="shared" si="127"/>
        <v>13.395</v>
      </c>
      <c r="H1019" s="67">
        <v>83750</v>
      </c>
    </row>
    <row r="1020" spans="2:8" x14ac:dyDescent="0.25">
      <c r="B1020" s="65" t="s">
        <v>149</v>
      </c>
      <c r="C1020" s="66">
        <v>7</v>
      </c>
      <c r="D1020" s="67">
        <v>37.19</v>
      </c>
      <c r="E1020" s="67">
        <v>15.5</v>
      </c>
      <c r="F1020" s="68">
        <f t="shared" si="126"/>
        <v>17.5</v>
      </c>
      <c r="G1020" s="69">
        <f t="shared" si="127"/>
        <v>2.3993548387096775</v>
      </c>
      <c r="H1020" s="67">
        <v>650825</v>
      </c>
    </row>
    <row r="1021" spans="2:8" x14ac:dyDescent="0.25">
      <c r="B1021" s="7" t="s">
        <v>232</v>
      </c>
      <c r="C1021" s="7">
        <f>SUM(C1016:C1020)</f>
        <v>18</v>
      </c>
      <c r="D1021" s="9">
        <f>SUM(D1016:D1020)</f>
        <v>193.21</v>
      </c>
      <c r="E1021" s="9">
        <f>SUM(E1016:E1020)</f>
        <v>30</v>
      </c>
      <c r="F1021" s="10">
        <f t="shared" si="126"/>
        <v>5.9632886496558148</v>
      </c>
      <c r="G1021" s="11">
        <f t="shared" si="127"/>
        <v>6.4403333333333332</v>
      </c>
      <c r="H1021" s="9">
        <f>SUM(H1016:H1020)</f>
        <v>1152167</v>
      </c>
    </row>
    <row r="1022" spans="2:8" x14ac:dyDescent="0.25">
      <c r="B1022" s="83" t="s">
        <v>233</v>
      </c>
      <c r="D1022" s="1"/>
      <c r="E1022" s="1"/>
      <c r="G1022" s="13"/>
    </row>
    <row r="1023" spans="2:8" x14ac:dyDescent="0.25">
      <c r="B1023" s="65" t="s">
        <v>79</v>
      </c>
      <c r="C1023" s="66">
        <v>7</v>
      </c>
      <c r="D1023" s="67">
        <v>64.900000000000006</v>
      </c>
      <c r="E1023" s="67">
        <v>5.5</v>
      </c>
      <c r="F1023" s="68">
        <f t="shared" ref="F1023:F1037" si="128">(H1023/D1023)/1000</f>
        <v>4.6747303543913716</v>
      </c>
      <c r="G1023" s="69">
        <f t="shared" ref="G1023:G1037" si="129">D1023/E1023</f>
        <v>11.8</v>
      </c>
      <c r="H1023" s="67">
        <v>303390</v>
      </c>
    </row>
    <row r="1024" spans="2:8" x14ac:dyDescent="0.25">
      <c r="B1024" s="65" t="s">
        <v>11</v>
      </c>
      <c r="C1024" s="66">
        <v>4</v>
      </c>
      <c r="D1024" s="67">
        <v>77.7</v>
      </c>
      <c r="E1024" s="67">
        <v>4</v>
      </c>
      <c r="F1024" s="68">
        <f t="shared" si="128"/>
        <v>6.525868725868726</v>
      </c>
      <c r="G1024" s="69">
        <f t="shared" si="129"/>
        <v>19.425000000000001</v>
      </c>
      <c r="H1024" s="67">
        <v>507060</v>
      </c>
    </row>
    <row r="1025" spans="2:8" x14ac:dyDescent="0.25">
      <c r="B1025" s="65" t="s">
        <v>40</v>
      </c>
      <c r="C1025" s="66">
        <v>3</v>
      </c>
      <c r="D1025" s="67">
        <v>55.6</v>
      </c>
      <c r="E1025" s="67">
        <v>3.5</v>
      </c>
      <c r="F1025" s="68">
        <f t="shared" si="128"/>
        <v>4.887230215827338</v>
      </c>
      <c r="G1025" s="69">
        <f t="shared" si="129"/>
        <v>15.885714285714286</v>
      </c>
      <c r="H1025" s="67">
        <v>271730</v>
      </c>
    </row>
    <row r="1026" spans="2:8" x14ac:dyDescent="0.25">
      <c r="B1026" s="65" t="s">
        <v>13</v>
      </c>
      <c r="C1026" s="66">
        <v>4</v>
      </c>
      <c r="D1026" s="67">
        <v>53.2</v>
      </c>
      <c r="E1026" s="67">
        <v>8.6999999999999993</v>
      </c>
      <c r="F1026" s="68">
        <f t="shared" si="128"/>
        <v>3.7405639097744361</v>
      </c>
      <c r="G1026" s="69">
        <f t="shared" si="129"/>
        <v>6.1149425287356332</v>
      </c>
      <c r="H1026" s="67">
        <v>198998</v>
      </c>
    </row>
    <row r="1027" spans="2:8" x14ac:dyDescent="0.25">
      <c r="B1027" s="65" t="s">
        <v>29</v>
      </c>
      <c r="C1027" s="66">
        <v>4</v>
      </c>
      <c r="D1027" s="67">
        <v>64.3</v>
      </c>
      <c r="E1027" s="67">
        <v>5.2</v>
      </c>
      <c r="F1027" s="68">
        <f t="shared" si="128"/>
        <v>3.2667962674961122</v>
      </c>
      <c r="G1027" s="69">
        <f t="shared" si="129"/>
        <v>12.365384615384615</v>
      </c>
      <c r="H1027" s="67">
        <v>210055</v>
      </c>
    </row>
    <row r="1028" spans="2:8" x14ac:dyDescent="0.25">
      <c r="B1028" s="65" t="s">
        <v>41</v>
      </c>
      <c r="C1028" s="66">
        <v>5</v>
      </c>
      <c r="D1028" s="67">
        <v>169.82</v>
      </c>
      <c r="E1028" s="67">
        <v>58.8</v>
      </c>
      <c r="F1028" s="68">
        <f t="shared" si="128"/>
        <v>4.6011718289954073</v>
      </c>
      <c r="G1028" s="69">
        <f t="shared" si="129"/>
        <v>2.888095238095238</v>
      </c>
      <c r="H1028" s="67">
        <v>781371</v>
      </c>
    </row>
    <row r="1029" spans="2:8" x14ac:dyDescent="0.25">
      <c r="B1029" s="65" t="s">
        <v>30</v>
      </c>
      <c r="C1029" s="66">
        <v>6</v>
      </c>
      <c r="D1029" s="67">
        <v>155.19999999999999</v>
      </c>
      <c r="E1029" s="67">
        <v>54</v>
      </c>
      <c r="F1029" s="68">
        <f t="shared" si="128"/>
        <v>4.7070231958762889</v>
      </c>
      <c r="G1029" s="69">
        <f t="shared" si="129"/>
        <v>2.8740740740740738</v>
      </c>
      <c r="H1029" s="67">
        <v>730530</v>
      </c>
    </row>
    <row r="1030" spans="2:8" x14ac:dyDescent="0.25">
      <c r="B1030" s="65" t="s">
        <v>14</v>
      </c>
      <c r="C1030" s="66">
        <v>5</v>
      </c>
      <c r="D1030" s="67">
        <v>63.7</v>
      </c>
      <c r="E1030" s="67">
        <v>13.5</v>
      </c>
      <c r="F1030" s="68">
        <f t="shared" si="128"/>
        <v>3.5264521193092619</v>
      </c>
      <c r="G1030" s="69">
        <f t="shared" si="129"/>
        <v>4.7185185185185183</v>
      </c>
      <c r="H1030" s="67">
        <v>224635</v>
      </c>
    </row>
    <row r="1031" spans="2:8" x14ac:dyDescent="0.25">
      <c r="B1031" s="65" t="s">
        <v>126</v>
      </c>
      <c r="C1031" s="66">
        <v>2</v>
      </c>
      <c r="D1031" s="67">
        <v>5.13</v>
      </c>
      <c r="E1031" s="67">
        <v>5.72</v>
      </c>
      <c r="F1031" s="68">
        <f t="shared" si="128"/>
        <v>210.76023391812865</v>
      </c>
      <c r="G1031" s="69">
        <f t="shared" si="129"/>
        <v>0.89685314685314688</v>
      </c>
      <c r="H1031" s="67">
        <v>1081200</v>
      </c>
    </row>
    <row r="1032" spans="2:8" x14ac:dyDescent="0.25">
      <c r="B1032" s="65" t="s">
        <v>92</v>
      </c>
      <c r="C1032" s="98">
        <v>4</v>
      </c>
      <c r="D1032" s="99">
        <v>26.56</v>
      </c>
      <c r="E1032" s="99">
        <v>3.5</v>
      </c>
      <c r="F1032" s="100">
        <f t="shared" si="128"/>
        <v>3.6421611445783135</v>
      </c>
      <c r="G1032" s="101">
        <f t="shared" si="129"/>
        <v>7.5885714285714281</v>
      </c>
      <c r="H1032" s="99">
        <v>96735.8</v>
      </c>
    </row>
    <row r="1033" spans="2:8" x14ac:dyDescent="0.25">
      <c r="B1033" s="65" t="s">
        <v>94</v>
      </c>
      <c r="C1033" s="66">
        <v>5</v>
      </c>
      <c r="D1033" s="67">
        <v>77.2</v>
      </c>
      <c r="E1033" s="67">
        <v>6.2</v>
      </c>
      <c r="F1033" s="68">
        <f t="shared" si="128"/>
        <v>3.6535103626943006</v>
      </c>
      <c r="G1033" s="69">
        <f t="shared" si="129"/>
        <v>12.451612903225806</v>
      </c>
      <c r="H1033" s="67">
        <v>282051</v>
      </c>
    </row>
    <row r="1034" spans="2:8" x14ac:dyDescent="0.25">
      <c r="B1034" s="65" t="s">
        <v>45</v>
      </c>
      <c r="C1034" s="66">
        <v>3</v>
      </c>
      <c r="D1034" s="67">
        <v>154.55000000000001</v>
      </c>
      <c r="E1034" s="67">
        <v>25</v>
      </c>
      <c r="F1034" s="68">
        <f t="shared" si="128"/>
        <v>4.1599158848269164</v>
      </c>
      <c r="G1034" s="69">
        <f t="shared" si="129"/>
        <v>6.1820000000000004</v>
      </c>
      <c r="H1034" s="67">
        <v>642915</v>
      </c>
    </row>
    <row r="1035" spans="2:8" x14ac:dyDescent="0.25">
      <c r="B1035" s="65" t="s">
        <v>20</v>
      </c>
      <c r="C1035" s="66">
        <v>5</v>
      </c>
      <c r="D1035" s="67">
        <v>60.12</v>
      </c>
      <c r="E1035" s="67">
        <v>35.200000000000003</v>
      </c>
      <c r="F1035" s="68">
        <f t="shared" si="128"/>
        <v>6.070725216234198</v>
      </c>
      <c r="G1035" s="69">
        <f t="shared" si="129"/>
        <v>1.7079545454545453</v>
      </c>
      <c r="H1035" s="67">
        <v>364972</v>
      </c>
    </row>
    <row r="1036" spans="2:8" x14ac:dyDescent="0.25">
      <c r="B1036" s="65" t="s">
        <v>24</v>
      </c>
      <c r="C1036" s="66">
        <v>2</v>
      </c>
      <c r="D1036" s="67">
        <v>64.33</v>
      </c>
      <c r="E1036" s="67">
        <v>2.5</v>
      </c>
      <c r="F1036" s="68">
        <f t="shared" si="128"/>
        <v>3.6583398103528681</v>
      </c>
      <c r="G1036" s="69">
        <f t="shared" si="129"/>
        <v>25.731999999999999</v>
      </c>
      <c r="H1036" s="67">
        <v>235341</v>
      </c>
    </row>
    <row r="1037" spans="2:8" x14ac:dyDescent="0.25">
      <c r="B1037" s="7" t="s">
        <v>234</v>
      </c>
      <c r="C1037" s="7">
        <f>SUM(C1023:C1036)</f>
        <v>59</v>
      </c>
      <c r="D1037" s="9">
        <f>SUM(D1023:D1036)</f>
        <v>1092.31</v>
      </c>
      <c r="E1037" s="9">
        <f>SUM(E1023:E1036)</f>
        <v>231.32</v>
      </c>
      <c r="F1037" s="10">
        <f t="shared" si="128"/>
        <v>5.4297624300793732</v>
      </c>
      <c r="G1037" s="11">
        <f t="shared" si="129"/>
        <v>4.7220733183468786</v>
      </c>
      <c r="H1037" s="9">
        <f>SUM(H1023:H1036)</f>
        <v>5930983.7999999998</v>
      </c>
    </row>
    <row r="1038" spans="2:8" x14ac:dyDescent="0.25">
      <c r="B1038" s="83" t="s">
        <v>235</v>
      </c>
      <c r="D1038" s="1"/>
      <c r="E1038" s="1"/>
      <c r="G1038" s="13"/>
    </row>
    <row r="1039" spans="2:8" x14ac:dyDescent="0.25">
      <c r="B1039" s="65" t="s">
        <v>40</v>
      </c>
      <c r="C1039" s="66">
        <v>9</v>
      </c>
      <c r="D1039" s="67">
        <v>199.3</v>
      </c>
      <c r="E1039" s="67">
        <v>21.55</v>
      </c>
      <c r="F1039" s="68">
        <f t="shared" ref="F1039:F1055" si="130">(H1039/D1039)/1000</f>
        <v>2.9929036628198693</v>
      </c>
      <c r="G1039" s="69">
        <f t="shared" ref="G1039:G1055" si="131">D1039/E1039</f>
        <v>9.2482598607888633</v>
      </c>
      <c r="H1039" s="67">
        <v>596485.69999999995</v>
      </c>
    </row>
    <row r="1040" spans="2:8" x14ac:dyDescent="0.25">
      <c r="B1040" s="65" t="s">
        <v>100</v>
      </c>
      <c r="C1040" s="66">
        <v>11</v>
      </c>
      <c r="D1040" s="67">
        <v>230.38</v>
      </c>
      <c r="E1040" s="67">
        <v>20.21</v>
      </c>
      <c r="F1040" s="68">
        <f t="shared" si="130"/>
        <v>1.6</v>
      </c>
      <c r="G1040" s="69">
        <f t="shared" si="131"/>
        <v>11.399307273626917</v>
      </c>
      <c r="H1040" s="67">
        <v>368608</v>
      </c>
    </row>
    <row r="1041" spans="2:8" x14ac:dyDescent="0.25">
      <c r="B1041" s="65" t="s">
        <v>29</v>
      </c>
      <c r="C1041" s="66">
        <v>39</v>
      </c>
      <c r="D1041" s="67">
        <v>1886.85</v>
      </c>
      <c r="E1041" s="67">
        <v>239.39</v>
      </c>
      <c r="F1041" s="68">
        <f t="shared" si="130"/>
        <v>1.6</v>
      </c>
      <c r="G1041" s="69">
        <f t="shared" si="131"/>
        <v>7.8819081832992186</v>
      </c>
      <c r="H1041" s="67">
        <v>3018960</v>
      </c>
    </row>
    <row r="1042" spans="2:8" x14ac:dyDescent="0.25">
      <c r="B1042" s="65" t="s">
        <v>199</v>
      </c>
      <c r="C1042" s="66">
        <v>2</v>
      </c>
      <c r="D1042" s="67">
        <v>14.38</v>
      </c>
      <c r="E1042" s="67">
        <v>1.38</v>
      </c>
      <c r="F1042" s="68">
        <f t="shared" si="130"/>
        <v>2.8604172461752433</v>
      </c>
      <c r="G1042" s="69">
        <f t="shared" si="131"/>
        <v>10.420289855072465</v>
      </c>
      <c r="H1042" s="67">
        <v>41132.800000000003</v>
      </c>
    </row>
    <row r="1043" spans="2:8" x14ac:dyDescent="0.25">
      <c r="B1043" s="65" t="s">
        <v>200</v>
      </c>
      <c r="C1043" s="66">
        <v>17</v>
      </c>
      <c r="D1043" s="67">
        <v>451.71</v>
      </c>
      <c r="E1043" s="67">
        <v>55.47</v>
      </c>
      <c r="F1043" s="68">
        <f t="shared" si="130"/>
        <v>3.9659558123574863</v>
      </c>
      <c r="G1043" s="69">
        <f t="shared" si="131"/>
        <v>8.1433207138994046</v>
      </c>
      <c r="H1043" s="67">
        <v>1791461.9</v>
      </c>
    </row>
    <row r="1044" spans="2:8" x14ac:dyDescent="0.25">
      <c r="B1044" s="65" t="s">
        <v>92</v>
      </c>
      <c r="C1044" s="66">
        <v>25</v>
      </c>
      <c r="D1044" s="67">
        <v>370.52</v>
      </c>
      <c r="E1044" s="67">
        <v>45.28</v>
      </c>
      <c r="F1044" s="68">
        <f t="shared" si="130"/>
        <v>1.6</v>
      </c>
      <c r="G1044" s="69">
        <f t="shared" si="131"/>
        <v>8.1828621908127204</v>
      </c>
      <c r="H1044" s="67">
        <v>592832</v>
      </c>
    </row>
    <row r="1045" spans="2:8" x14ac:dyDescent="0.25">
      <c r="B1045" s="65" t="s">
        <v>101</v>
      </c>
      <c r="C1045" s="66">
        <v>15</v>
      </c>
      <c r="D1045" s="67">
        <v>181.75</v>
      </c>
      <c r="E1045" s="67">
        <v>20.9</v>
      </c>
      <c r="F1045" s="68">
        <f t="shared" si="130"/>
        <v>1.6</v>
      </c>
      <c r="G1045" s="69">
        <f t="shared" si="131"/>
        <v>8.696172248803828</v>
      </c>
      <c r="H1045" s="67">
        <v>290800</v>
      </c>
    </row>
    <row r="1046" spans="2:8" x14ac:dyDescent="0.25">
      <c r="B1046" s="65" t="s">
        <v>94</v>
      </c>
      <c r="C1046" s="66">
        <v>28</v>
      </c>
      <c r="D1046" s="67">
        <v>686.55</v>
      </c>
      <c r="E1046" s="67">
        <v>48.7</v>
      </c>
      <c r="F1046" s="68">
        <f t="shared" si="130"/>
        <v>1.6</v>
      </c>
      <c r="G1046" s="69">
        <f t="shared" si="131"/>
        <v>14.09753593429158</v>
      </c>
      <c r="H1046" s="67">
        <v>1098480</v>
      </c>
    </row>
    <row r="1047" spans="2:8" x14ac:dyDescent="0.25">
      <c r="B1047" s="65" t="s">
        <v>182</v>
      </c>
      <c r="C1047" s="66">
        <v>6</v>
      </c>
      <c r="D1047" s="67">
        <v>304.31</v>
      </c>
      <c r="E1047" s="67">
        <v>21.28</v>
      </c>
      <c r="F1047" s="68">
        <f t="shared" si="130"/>
        <v>4.7498087476586379</v>
      </c>
      <c r="G1047" s="69">
        <f t="shared" si="131"/>
        <v>14.300281954887218</v>
      </c>
      <c r="H1047" s="67">
        <v>1445414.3</v>
      </c>
    </row>
    <row r="1048" spans="2:8" x14ac:dyDescent="0.25">
      <c r="B1048" s="65" t="s">
        <v>218</v>
      </c>
      <c r="C1048" s="66">
        <v>10</v>
      </c>
      <c r="D1048" s="67">
        <v>102.66</v>
      </c>
      <c r="E1048" s="67">
        <v>18.03</v>
      </c>
      <c r="F1048" s="68">
        <f t="shared" si="130"/>
        <v>1.6</v>
      </c>
      <c r="G1048" s="69">
        <f t="shared" si="131"/>
        <v>5.6938435940099827</v>
      </c>
      <c r="H1048" s="67">
        <v>164256</v>
      </c>
    </row>
    <row r="1049" spans="2:8" x14ac:dyDescent="0.25">
      <c r="B1049" s="65" t="s">
        <v>45</v>
      </c>
      <c r="C1049" s="66">
        <v>10</v>
      </c>
      <c r="D1049" s="67">
        <v>232.17</v>
      </c>
      <c r="E1049" s="67">
        <v>28.6</v>
      </c>
      <c r="F1049" s="68">
        <f t="shared" si="130"/>
        <v>5.9543511220226559</v>
      </c>
      <c r="G1049" s="69">
        <f t="shared" si="131"/>
        <v>8.1178321678321677</v>
      </c>
      <c r="H1049" s="67">
        <v>1382421.7</v>
      </c>
    </row>
    <row r="1050" spans="2:8" x14ac:dyDescent="0.25">
      <c r="B1050" s="65" t="s">
        <v>52</v>
      </c>
      <c r="C1050" s="66">
        <v>3</v>
      </c>
      <c r="D1050" s="67">
        <v>13.74</v>
      </c>
      <c r="E1050" s="67">
        <v>1.76</v>
      </c>
      <c r="F1050" s="68">
        <f t="shared" si="130"/>
        <v>7.3293449781659383</v>
      </c>
      <c r="G1050" s="69">
        <f t="shared" si="131"/>
        <v>7.8068181818181817</v>
      </c>
      <c r="H1050" s="67">
        <v>100705.2</v>
      </c>
    </row>
    <row r="1051" spans="2:8" x14ac:dyDescent="0.25">
      <c r="B1051" s="65" t="s">
        <v>24</v>
      </c>
      <c r="C1051" s="66">
        <v>30</v>
      </c>
      <c r="D1051" s="67">
        <v>327.39999999999998</v>
      </c>
      <c r="E1051" s="67">
        <v>48.14</v>
      </c>
      <c r="F1051" s="68">
        <f t="shared" si="130"/>
        <v>5.4885705558949303</v>
      </c>
      <c r="G1051" s="69">
        <f t="shared" si="131"/>
        <v>6.8009970918155371</v>
      </c>
      <c r="H1051" s="67">
        <v>1796958</v>
      </c>
    </row>
    <row r="1052" spans="2:8" x14ac:dyDescent="0.25">
      <c r="B1052" s="65" t="s">
        <v>183</v>
      </c>
      <c r="C1052" s="66">
        <v>8</v>
      </c>
      <c r="D1052" s="67">
        <v>662.36</v>
      </c>
      <c r="E1052" s="67">
        <v>45.23</v>
      </c>
      <c r="F1052" s="68">
        <f t="shared" si="130"/>
        <v>1.6832485355395856</v>
      </c>
      <c r="G1052" s="69">
        <f t="shared" si="131"/>
        <v>14.644262657528191</v>
      </c>
      <c r="H1052" s="67">
        <v>1114916.5</v>
      </c>
    </row>
    <row r="1053" spans="2:8" x14ac:dyDescent="0.25">
      <c r="B1053" s="65" t="s">
        <v>219</v>
      </c>
      <c r="C1053" s="66">
        <v>6</v>
      </c>
      <c r="D1053" s="67">
        <v>69.53</v>
      </c>
      <c r="E1053" s="67">
        <v>12.55</v>
      </c>
      <c r="F1053" s="68">
        <f t="shared" si="130"/>
        <v>1.6</v>
      </c>
      <c r="G1053" s="69">
        <f t="shared" si="131"/>
        <v>5.5402390438247009</v>
      </c>
      <c r="H1053" s="67">
        <v>111248</v>
      </c>
    </row>
    <row r="1054" spans="2:8" x14ac:dyDescent="0.25">
      <c r="B1054" s="65" t="s">
        <v>95</v>
      </c>
      <c r="C1054" s="66">
        <v>25</v>
      </c>
      <c r="D1054" s="67">
        <v>255.85</v>
      </c>
      <c r="E1054" s="67">
        <v>23.74</v>
      </c>
      <c r="F1054" s="68">
        <f t="shared" si="130"/>
        <v>1.6</v>
      </c>
      <c r="G1054" s="69">
        <f t="shared" si="131"/>
        <v>10.777169334456614</v>
      </c>
      <c r="H1054" s="67">
        <v>409360</v>
      </c>
    </row>
    <row r="1055" spans="2:8" x14ac:dyDescent="0.25">
      <c r="B1055" s="7" t="s">
        <v>236</v>
      </c>
      <c r="C1055" s="7">
        <f>SUM(C1039:C1054)</f>
        <v>244</v>
      </c>
      <c r="D1055" s="9">
        <f>SUM(D1039:D1054)</f>
        <v>5989.4599999999991</v>
      </c>
      <c r="E1055" s="9">
        <f>SUM(E1039:E1054)</f>
        <v>652.20999999999992</v>
      </c>
      <c r="F1055" s="10">
        <f t="shared" si="130"/>
        <v>2.391541157299657</v>
      </c>
      <c r="G1055" s="11">
        <f t="shared" si="131"/>
        <v>9.1833305223777622</v>
      </c>
      <c r="H1055" s="9">
        <f>SUM(H1039:H1054)</f>
        <v>14324040.1</v>
      </c>
    </row>
    <row r="1056" spans="2:8" x14ac:dyDescent="0.25">
      <c r="B1056" s="83" t="s">
        <v>237</v>
      </c>
      <c r="D1056" s="1"/>
      <c r="E1056" s="1"/>
      <c r="G1056" s="13"/>
    </row>
    <row r="1057" spans="2:8" x14ac:dyDescent="0.25">
      <c r="B1057" s="65" t="s">
        <v>13</v>
      </c>
      <c r="C1057" s="66">
        <v>3</v>
      </c>
      <c r="D1057" s="67">
        <v>62.71</v>
      </c>
      <c r="E1057" s="67">
        <v>5</v>
      </c>
      <c r="F1057" s="68">
        <f>(H1057/D1057)/1000</f>
        <v>2.8000318928400576</v>
      </c>
      <c r="G1057" s="69">
        <f>D1057/E1057</f>
        <v>12.542</v>
      </c>
      <c r="H1057" s="67">
        <v>175590</v>
      </c>
    </row>
    <row r="1058" spans="2:8" x14ac:dyDescent="0.25">
      <c r="B1058" s="65" t="s">
        <v>41</v>
      </c>
      <c r="C1058" s="66">
        <v>2</v>
      </c>
      <c r="D1058" s="67">
        <v>33.42</v>
      </c>
      <c r="E1058" s="67">
        <v>4.5</v>
      </c>
      <c r="F1058" s="68">
        <f>(H1058/D1058)/1000</f>
        <v>3.7710951526032312</v>
      </c>
      <c r="G1058" s="69">
        <f>D1058/E1058</f>
        <v>7.4266666666666667</v>
      </c>
      <c r="H1058" s="67">
        <v>126030</v>
      </c>
    </row>
    <row r="1059" spans="2:8" x14ac:dyDescent="0.25">
      <c r="B1059" s="7" t="s">
        <v>238</v>
      </c>
      <c r="C1059" s="7">
        <f>SUM(C1057:C1058)</f>
        <v>5</v>
      </c>
      <c r="D1059" s="9">
        <f>SUM(D1057:D1058)</f>
        <v>96.13</v>
      </c>
      <c r="E1059" s="9">
        <f>SUM(E1057:E1058)</f>
        <v>9.5</v>
      </c>
      <c r="F1059" s="10">
        <f>(H1059/D1059)/1000</f>
        <v>3.1376261312805576</v>
      </c>
      <c r="G1059" s="11">
        <f>D1059/E1059</f>
        <v>10.118947368421052</v>
      </c>
      <c r="H1059" s="9">
        <f>SUM(H1057:H1058)</f>
        <v>301620</v>
      </c>
    </row>
    <row r="1060" spans="2:8" x14ac:dyDescent="0.25">
      <c r="B1060" s="83" t="s">
        <v>239</v>
      </c>
      <c r="D1060" s="1"/>
      <c r="E1060" s="1"/>
      <c r="G1060" s="13"/>
    </row>
    <row r="1061" spans="2:8" x14ac:dyDescent="0.25">
      <c r="B1061" s="65" t="s">
        <v>29</v>
      </c>
      <c r="C1061" s="66">
        <v>4</v>
      </c>
      <c r="D1061" s="67">
        <v>35.6</v>
      </c>
      <c r="E1061" s="67">
        <v>2.75</v>
      </c>
      <c r="F1061" s="68">
        <f t="shared" ref="F1061:F1066" si="132">(H1061/D1061)/1000</f>
        <v>2.6741573033707864</v>
      </c>
      <c r="G1061" s="69">
        <f t="shared" ref="G1061:G1066" si="133">D1061/E1061</f>
        <v>12.945454545454545</v>
      </c>
      <c r="H1061" s="67">
        <v>95200</v>
      </c>
    </row>
    <row r="1062" spans="2:8" x14ac:dyDescent="0.25">
      <c r="B1062" s="65" t="s">
        <v>41</v>
      </c>
      <c r="C1062" s="66">
        <v>9</v>
      </c>
      <c r="D1062" s="67">
        <v>298.2</v>
      </c>
      <c r="E1062" s="67">
        <v>40.5</v>
      </c>
      <c r="F1062" s="68">
        <f t="shared" si="132"/>
        <v>7.5392354124748486</v>
      </c>
      <c r="G1062" s="69">
        <f t="shared" si="133"/>
        <v>7.3629629629629623</v>
      </c>
      <c r="H1062" s="67">
        <v>2248200</v>
      </c>
    </row>
    <row r="1063" spans="2:8" x14ac:dyDescent="0.25">
      <c r="B1063" s="65" t="s">
        <v>30</v>
      </c>
      <c r="C1063" s="66">
        <v>9</v>
      </c>
      <c r="D1063" s="67">
        <v>245.7</v>
      </c>
      <c r="E1063" s="67">
        <v>40</v>
      </c>
      <c r="F1063" s="68">
        <f t="shared" si="132"/>
        <v>7.8003093203093208</v>
      </c>
      <c r="G1063" s="69">
        <f t="shared" si="133"/>
        <v>6.1425000000000001</v>
      </c>
      <c r="H1063" s="67">
        <v>1916536</v>
      </c>
    </row>
    <row r="1064" spans="2:8" x14ac:dyDescent="0.25">
      <c r="B1064" s="65" t="s">
        <v>126</v>
      </c>
      <c r="C1064" s="66">
        <v>2</v>
      </c>
      <c r="D1064" s="67">
        <v>0.16</v>
      </c>
      <c r="E1064" s="67">
        <v>0.4</v>
      </c>
      <c r="F1064" s="68">
        <f t="shared" si="132"/>
        <v>80</v>
      </c>
      <c r="G1064" s="69">
        <f t="shared" si="133"/>
        <v>0.39999999999999997</v>
      </c>
      <c r="H1064" s="67">
        <v>12800</v>
      </c>
    </row>
    <row r="1065" spans="2:8" x14ac:dyDescent="0.25">
      <c r="B1065" s="65" t="s">
        <v>94</v>
      </c>
      <c r="C1065" s="66">
        <v>4</v>
      </c>
      <c r="D1065" s="67">
        <v>32</v>
      </c>
      <c r="E1065" s="67">
        <v>2.2000000000000002</v>
      </c>
      <c r="F1065" s="68">
        <f t="shared" si="132"/>
        <v>2.6265624999999999</v>
      </c>
      <c r="G1065" s="69">
        <f t="shared" si="133"/>
        <v>14.545454545454545</v>
      </c>
      <c r="H1065" s="67">
        <v>84050</v>
      </c>
    </row>
    <row r="1066" spans="2:8" x14ac:dyDescent="0.25">
      <c r="B1066" s="7" t="s">
        <v>240</v>
      </c>
      <c r="C1066" s="7">
        <f>SUM(C1061:C1065)</f>
        <v>28</v>
      </c>
      <c r="D1066" s="9">
        <f>SUM(D1061:D1065)</f>
        <v>611.66</v>
      </c>
      <c r="E1066" s="9">
        <f>SUM(E1061:E1065)</f>
        <v>85.850000000000009</v>
      </c>
      <c r="F1066" s="10">
        <f t="shared" si="132"/>
        <v>7.1228885328450451</v>
      </c>
      <c r="G1066" s="11">
        <f t="shared" si="133"/>
        <v>7.124752475247524</v>
      </c>
      <c r="H1066" s="9">
        <f>SUM(H1061:H1065)</f>
        <v>4356786</v>
      </c>
    </row>
    <row r="1067" spans="2:8" x14ac:dyDescent="0.25">
      <c r="B1067" s="83" t="s">
        <v>241</v>
      </c>
      <c r="D1067" s="1"/>
      <c r="E1067" s="1"/>
      <c r="G1067" s="13"/>
    </row>
    <row r="1068" spans="2:8" x14ac:dyDescent="0.25">
      <c r="B1068" s="65" t="s">
        <v>13</v>
      </c>
      <c r="C1068" s="66">
        <v>24</v>
      </c>
      <c r="D1068" s="67">
        <v>73.7</v>
      </c>
      <c r="E1068" s="67">
        <v>6.3</v>
      </c>
      <c r="F1068" s="68">
        <f t="shared" ref="F1068:F1073" si="134">(H1068/D1068)/1000</f>
        <v>1.7639755766621439</v>
      </c>
      <c r="G1068" s="69">
        <f t="shared" ref="G1068:G1073" si="135">D1068/E1068</f>
        <v>11.698412698412699</v>
      </c>
      <c r="H1068" s="67">
        <v>130005</v>
      </c>
    </row>
    <row r="1069" spans="2:8" x14ac:dyDescent="0.25">
      <c r="B1069" s="65" t="s">
        <v>30</v>
      </c>
      <c r="C1069" s="66">
        <v>28</v>
      </c>
      <c r="D1069" s="67">
        <v>874.2</v>
      </c>
      <c r="E1069" s="67">
        <v>102</v>
      </c>
      <c r="F1069" s="68">
        <f t="shared" si="134"/>
        <v>3.5880427819720886</v>
      </c>
      <c r="G1069" s="69">
        <f t="shared" si="135"/>
        <v>8.5705882352941174</v>
      </c>
      <c r="H1069" s="67">
        <v>3136667</v>
      </c>
    </row>
    <row r="1070" spans="2:8" x14ac:dyDescent="0.25">
      <c r="B1070" s="65" t="s">
        <v>21</v>
      </c>
      <c r="C1070" s="66">
        <v>6</v>
      </c>
      <c r="D1070" s="67">
        <v>189.8</v>
      </c>
      <c r="E1070" s="67">
        <v>11.89</v>
      </c>
      <c r="F1070" s="68">
        <f t="shared" si="134"/>
        <v>7.3667544783983141</v>
      </c>
      <c r="G1070" s="69">
        <f t="shared" si="135"/>
        <v>15.962994112699748</v>
      </c>
      <c r="H1070" s="67">
        <v>1398210</v>
      </c>
    </row>
    <row r="1071" spans="2:8" x14ac:dyDescent="0.25">
      <c r="B1071" s="65" t="s">
        <v>52</v>
      </c>
      <c r="C1071" s="66">
        <v>8</v>
      </c>
      <c r="D1071" s="67">
        <v>154.69999999999999</v>
      </c>
      <c r="E1071" s="67">
        <v>5.55</v>
      </c>
      <c r="F1071" s="68">
        <f t="shared" si="134"/>
        <v>4.6633225597931487</v>
      </c>
      <c r="G1071" s="69">
        <f t="shared" si="135"/>
        <v>27.873873873873872</v>
      </c>
      <c r="H1071" s="67">
        <v>721416</v>
      </c>
    </row>
    <row r="1072" spans="2:8" x14ac:dyDescent="0.25">
      <c r="B1072" s="65" t="s">
        <v>119</v>
      </c>
      <c r="C1072" s="66">
        <v>7</v>
      </c>
      <c r="D1072" s="67">
        <v>147.9</v>
      </c>
      <c r="E1072" s="67">
        <v>3.95</v>
      </c>
      <c r="F1072" s="68">
        <f t="shared" si="134"/>
        <v>4.8711088573360373</v>
      </c>
      <c r="G1072" s="69">
        <f t="shared" si="135"/>
        <v>37.443037974683541</v>
      </c>
      <c r="H1072" s="67">
        <v>720437</v>
      </c>
    </row>
    <row r="1073" spans="2:8" x14ac:dyDescent="0.25">
      <c r="B1073" s="7" t="s">
        <v>242</v>
      </c>
      <c r="C1073" s="7">
        <f>SUM(C1068:C1072)</f>
        <v>73</v>
      </c>
      <c r="D1073" s="9">
        <f>SUM(D1068:D1072)</f>
        <v>1440.3000000000002</v>
      </c>
      <c r="E1073" s="9">
        <f>SUM(E1068:E1072)</f>
        <v>129.69</v>
      </c>
      <c r="F1073" s="10">
        <f t="shared" si="134"/>
        <v>4.2399048809275834</v>
      </c>
      <c r="G1073" s="11">
        <f t="shared" si="135"/>
        <v>11.105713624797596</v>
      </c>
      <c r="H1073" s="9">
        <f>SUM(H1068:H1072)</f>
        <v>6106735</v>
      </c>
    </row>
    <row r="1074" spans="2:8" x14ac:dyDescent="0.25">
      <c r="B1074" s="83" t="s">
        <v>243</v>
      </c>
      <c r="D1074" s="1"/>
      <c r="E1074" s="1"/>
      <c r="G1074" s="13"/>
    </row>
    <row r="1075" spans="2:8" x14ac:dyDescent="0.25">
      <c r="B1075" s="65" t="s">
        <v>11</v>
      </c>
      <c r="C1075" s="66">
        <v>11</v>
      </c>
      <c r="D1075" s="67">
        <v>574.4</v>
      </c>
      <c r="E1075" s="67">
        <v>35.71</v>
      </c>
      <c r="F1075" s="68">
        <f t="shared" ref="F1075:F1089" si="136">(H1075/D1075)/1000</f>
        <v>2.1007311977715877</v>
      </c>
      <c r="G1075" s="69">
        <f t="shared" ref="G1075:G1089" si="137">D1075/E1075</f>
        <v>16.085130215625874</v>
      </c>
      <c r="H1075" s="67">
        <v>1206660</v>
      </c>
    </row>
    <row r="1076" spans="2:8" x14ac:dyDescent="0.25">
      <c r="B1076" s="65" t="s">
        <v>13</v>
      </c>
      <c r="C1076" s="66">
        <v>11</v>
      </c>
      <c r="D1076" s="67">
        <v>65.3</v>
      </c>
      <c r="E1076" s="67">
        <v>3.24</v>
      </c>
      <c r="F1076" s="68">
        <f t="shared" si="136"/>
        <v>1.8744563552833078</v>
      </c>
      <c r="G1076" s="69">
        <f t="shared" si="137"/>
        <v>20.154320987654319</v>
      </c>
      <c r="H1076" s="67">
        <v>122402</v>
      </c>
    </row>
    <row r="1077" spans="2:8" x14ac:dyDescent="0.25">
      <c r="B1077" s="65" t="s">
        <v>30</v>
      </c>
      <c r="C1077" s="66">
        <v>11</v>
      </c>
      <c r="D1077" s="67">
        <v>281.52</v>
      </c>
      <c r="E1077" s="67">
        <v>20.21</v>
      </c>
      <c r="F1077" s="68">
        <f t="shared" si="136"/>
        <v>3.3264208581983521</v>
      </c>
      <c r="G1077" s="69">
        <f t="shared" si="137"/>
        <v>13.929737753587332</v>
      </c>
      <c r="H1077" s="67">
        <v>936454</v>
      </c>
    </row>
    <row r="1078" spans="2:8" x14ac:dyDescent="0.25">
      <c r="B1078" s="65" t="s">
        <v>102</v>
      </c>
      <c r="C1078" s="66">
        <v>6</v>
      </c>
      <c r="D1078" s="67">
        <v>62.5</v>
      </c>
      <c r="E1078" s="67">
        <v>2.65</v>
      </c>
      <c r="F1078" s="68">
        <f t="shared" si="136"/>
        <v>2.0948159999999998</v>
      </c>
      <c r="G1078" s="69">
        <f t="shared" si="137"/>
        <v>23.584905660377359</v>
      </c>
      <c r="H1078" s="67">
        <v>130926</v>
      </c>
    </row>
    <row r="1079" spans="2:8" x14ac:dyDescent="0.25">
      <c r="B1079" s="65" t="s">
        <v>45</v>
      </c>
      <c r="C1079" s="66">
        <v>8</v>
      </c>
      <c r="D1079" s="67">
        <v>28.95</v>
      </c>
      <c r="E1079" s="67">
        <v>1.1399999999999999</v>
      </c>
      <c r="F1079" s="68">
        <f t="shared" si="136"/>
        <v>4.225250431778929</v>
      </c>
      <c r="G1079" s="69">
        <f t="shared" si="137"/>
        <v>25.394736842105264</v>
      </c>
      <c r="H1079" s="67">
        <v>122321</v>
      </c>
    </row>
    <row r="1080" spans="2:8" x14ac:dyDescent="0.25">
      <c r="B1080" s="65" t="s">
        <v>21</v>
      </c>
      <c r="C1080" s="66">
        <v>34</v>
      </c>
      <c r="D1080" s="67">
        <v>190.82</v>
      </c>
      <c r="E1080" s="67">
        <v>13.3</v>
      </c>
      <c r="F1080" s="68">
        <f t="shared" si="136"/>
        <v>6.6316465779268432</v>
      </c>
      <c r="G1080" s="69">
        <f t="shared" si="137"/>
        <v>14.34736842105263</v>
      </c>
      <c r="H1080" s="67">
        <v>1265450.8</v>
      </c>
    </row>
    <row r="1081" spans="2:8" x14ac:dyDescent="0.25">
      <c r="B1081" s="65" t="s">
        <v>36</v>
      </c>
      <c r="C1081" s="66">
        <v>5</v>
      </c>
      <c r="D1081" s="67">
        <v>2155</v>
      </c>
      <c r="E1081" s="67">
        <v>40.729999999999997</v>
      </c>
      <c r="F1081" s="68">
        <f t="shared" si="136"/>
        <v>1.5556102088167054</v>
      </c>
      <c r="G1081" s="69">
        <f t="shared" si="137"/>
        <v>52.909403388165977</v>
      </c>
      <c r="H1081" s="67">
        <v>3352340</v>
      </c>
    </row>
    <row r="1082" spans="2:8" x14ac:dyDescent="0.25">
      <c r="B1082" s="65" t="s">
        <v>50</v>
      </c>
      <c r="C1082" s="66">
        <v>8</v>
      </c>
      <c r="D1082" s="67">
        <v>89.1</v>
      </c>
      <c r="E1082" s="67">
        <v>14.37</v>
      </c>
      <c r="F1082" s="68">
        <f t="shared" si="136"/>
        <v>4.3147923681257012</v>
      </c>
      <c r="G1082" s="69">
        <f t="shared" si="137"/>
        <v>6.2004175365344469</v>
      </c>
      <c r="H1082" s="67">
        <v>384448</v>
      </c>
    </row>
    <row r="1083" spans="2:8" x14ac:dyDescent="0.25">
      <c r="B1083" s="65" t="s">
        <v>52</v>
      </c>
      <c r="C1083" s="66">
        <v>16</v>
      </c>
      <c r="D1083" s="67">
        <v>133.19999999999999</v>
      </c>
      <c r="E1083" s="67">
        <v>3.77</v>
      </c>
      <c r="F1083" s="68">
        <f t="shared" si="136"/>
        <v>5.0535285285285294</v>
      </c>
      <c r="G1083" s="69">
        <f t="shared" si="137"/>
        <v>35.331564986737398</v>
      </c>
      <c r="H1083" s="67">
        <v>673130</v>
      </c>
    </row>
    <row r="1084" spans="2:8" x14ac:dyDescent="0.25">
      <c r="B1084" s="65" t="s">
        <v>203</v>
      </c>
      <c r="C1084" s="66">
        <v>32</v>
      </c>
      <c r="D1084" s="67">
        <v>569.85</v>
      </c>
      <c r="E1084" s="67">
        <v>5.66</v>
      </c>
      <c r="F1084" s="68">
        <f t="shared" si="136"/>
        <v>15.741907519522682</v>
      </c>
      <c r="G1084" s="69">
        <f t="shared" si="137"/>
        <v>100.68021201413428</v>
      </c>
      <c r="H1084" s="67">
        <v>8970526</v>
      </c>
    </row>
    <row r="1085" spans="2:8" x14ac:dyDescent="0.25">
      <c r="B1085" s="65" t="s">
        <v>24</v>
      </c>
      <c r="C1085" s="66">
        <v>5</v>
      </c>
      <c r="D1085" s="67">
        <v>16.05</v>
      </c>
      <c r="E1085" s="67">
        <v>5.15</v>
      </c>
      <c r="F1085" s="68">
        <f t="shared" si="136"/>
        <v>5.8072585669781933</v>
      </c>
      <c r="G1085" s="69">
        <f t="shared" si="137"/>
        <v>3.116504854368932</v>
      </c>
      <c r="H1085" s="67">
        <v>93206.5</v>
      </c>
    </row>
    <row r="1086" spans="2:8" x14ac:dyDescent="0.25">
      <c r="B1086" s="65" t="s">
        <v>119</v>
      </c>
      <c r="C1086" s="66">
        <v>123</v>
      </c>
      <c r="D1086" s="67">
        <v>5208.3</v>
      </c>
      <c r="E1086" s="67">
        <v>60.14</v>
      </c>
      <c r="F1086" s="68">
        <f t="shared" si="136"/>
        <v>4.8754459228539062</v>
      </c>
      <c r="G1086" s="69">
        <f t="shared" si="137"/>
        <v>86.602926504822079</v>
      </c>
      <c r="H1086" s="67">
        <v>25392785</v>
      </c>
    </row>
    <row r="1087" spans="2:8" x14ac:dyDescent="0.25">
      <c r="B1087" s="65" t="s">
        <v>221</v>
      </c>
      <c r="C1087" s="66">
        <v>4</v>
      </c>
      <c r="D1087" s="67">
        <v>50</v>
      </c>
      <c r="E1087" s="67">
        <v>3.04</v>
      </c>
      <c r="F1087" s="68">
        <f t="shared" si="136"/>
        <v>8.4324399999999997</v>
      </c>
      <c r="G1087" s="69">
        <f t="shared" si="137"/>
        <v>16.44736842105263</v>
      </c>
      <c r="H1087" s="67">
        <v>421622</v>
      </c>
    </row>
    <row r="1088" spans="2:8" x14ac:dyDescent="0.25">
      <c r="B1088" s="65" t="s">
        <v>204</v>
      </c>
      <c r="C1088" s="66">
        <v>30</v>
      </c>
      <c r="D1088" s="67">
        <v>923.7</v>
      </c>
      <c r="E1088" s="67">
        <v>10.01</v>
      </c>
      <c r="F1088" s="68">
        <f t="shared" si="136"/>
        <v>4.8597791490743747</v>
      </c>
      <c r="G1088" s="69">
        <f t="shared" si="137"/>
        <v>92.27772227772229</v>
      </c>
      <c r="H1088" s="67">
        <v>4488978</v>
      </c>
    </row>
    <row r="1089" spans="2:8" x14ac:dyDescent="0.25">
      <c r="B1089" s="7" t="s">
        <v>244</v>
      </c>
      <c r="C1089" s="7">
        <f>SUM(C1075:C1088)</f>
        <v>304</v>
      </c>
      <c r="D1089" s="9">
        <f>SUM(D1075:D1088)</f>
        <v>10348.69</v>
      </c>
      <c r="E1089" s="9">
        <f>SUM(E1075:E1088)</f>
        <v>219.11999999999998</v>
      </c>
      <c r="F1089" s="10">
        <f t="shared" si="136"/>
        <v>4.59587148711576</v>
      </c>
      <c r="G1089" s="11">
        <f t="shared" si="137"/>
        <v>47.228413654618478</v>
      </c>
      <c r="H1089" s="9">
        <f>SUM(H1075:H1088)</f>
        <v>47561249.299999997</v>
      </c>
    </row>
    <row r="1090" spans="2:8" x14ac:dyDescent="0.25">
      <c r="B1090" s="83" t="s">
        <v>245</v>
      </c>
      <c r="D1090" s="1"/>
      <c r="E1090" s="1"/>
      <c r="G1090" s="13"/>
    </row>
    <row r="1091" spans="2:8" x14ac:dyDescent="0.25">
      <c r="B1091" s="65" t="s">
        <v>13</v>
      </c>
      <c r="C1091" s="66">
        <v>32</v>
      </c>
      <c r="D1091" s="67">
        <v>116</v>
      </c>
      <c r="E1091" s="67">
        <v>21.4</v>
      </c>
      <c r="F1091" s="68">
        <f t="shared" ref="F1091:F1099" si="138">(H1091/D1091)/1000</f>
        <v>4.3793103448275863</v>
      </c>
      <c r="G1091" s="69">
        <f t="shared" ref="G1091:G1099" si="139">D1091/E1091</f>
        <v>5.4205607476635516</v>
      </c>
      <c r="H1091" s="67">
        <v>508000</v>
      </c>
    </row>
    <row r="1092" spans="2:8" x14ac:dyDescent="0.25">
      <c r="B1092" s="65" t="s">
        <v>29</v>
      </c>
      <c r="C1092" s="66">
        <v>11</v>
      </c>
      <c r="D1092" s="67">
        <v>22</v>
      </c>
      <c r="E1092" s="67">
        <v>2.2000000000000002</v>
      </c>
      <c r="F1092" s="68">
        <f t="shared" si="138"/>
        <v>9.0454545454545467</v>
      </c>
      <c r="G1092" s="69">
        <f t="shared" si="139"/>
        <v>10</v>
      </c>
      <c r="H1092" s="67">
        <v>199000</v>
      </c>
    </row>
    <row r="1093" spans="2:8" x14ac:dyDescent="0.25">
      <c r="B1093" s="65" t="s">
        <v>30</v>
      </c>
      <c r="C1093" s="66">
        <v>72</v>
      </c>
      <c r="D1093" s="67">
        <v>551.5</v>
      </c>
      <c r="E1093" s="67">
        <v>77</v>
      </c>
      <c r="F1093" s="68">
        <f t="shared" si="138"/>
        <v>4.1015412511332725</v>
      </c>
      <c r="G1093" s="69">
        <f t="shared" si="139"/>
        <v>7.162337662337662</v>
      </c>
      <c r="H1093" s="67">
        <v>2262000</v>
      </c>
    </row>
    <row r="1094" spans="2:8" x14ac:dyDescent="0.25">
      <c r="B1094" s="65" t="s">
        <v>156</v>
      </c>
      <c r="C1094" s="66">
        <v>8</v>
      </c>
      <c r="D1094" s="67">
        <v>800</v>
      </c>
      <c r="E1094" s="67">
        <v>17.5</v>
      </c>
      <c r="F1094" s="68">
        <f t="shared" si="138"/>
        <v>0.5</v>
      </c>
      <c r="G1094" s="69">
        <f t="shared" si="139"/>
        <v>45.714285714285715</v>
      </c>
      <c r="H1094" s="67">
        <v>400000</v>
      </c>
    </row>
    <row r="1095" spans="2:8" x14ac:dyDescent="0.25">
      <c r="B1095" s="65" t="s">
        <v>94</v>
      </c>
      <c r="C1095" s="66">
        <v>16</v>
      </c>
      <c r="D1095" s="67">
        <v>19.8</v>
      </c>
      <c r="E1095" s="67">
        <v>1.2</v>
      </c>
      <c r="F1095" s="68">
        <f t="shared" si="138"/>
        <v>9.0505050505050502</v>
      </c>
      <c r="G1095" s="69">
        <f t="shared" si="139"/>
        <v>16.5</v>
      </c>
      <c r="H1095" s="67">
        <v>179200</v>
      </c>
    </row>
    <row r="1096" spans="2:8" x14ac:dyDescent="0.25">
      <c r="B1096" s="65" t="s">
        <v>17</v>
      </c>
      <c r="C1096" s="66">
        <v>14</v>
      </c>
      <c r="D1096" s="67">
        <v>6</v>
      </c>
      <c r="E1096" s="67">
        <v>8</v>
      </c>
      <c r="F1096" s="68">
        <f t="shared" si="138"/>
        <v>12</v>
      </c>
      <c r="G1096" s="69">
        <f t="shared" si="139"/>
        <v>0.75</v>
      </c>
      <c r="H1096" s="67">
        <v>72000</v>
      </c>
    </row>
    <row r="1097" spans="2:8" x14ac:dyDescent="0.25">
      <c r="B1097" s="65" t="s">
        <v>44</v>
      </c>
      <c r="C1097" s="66">
        <v>15</v>
      </c>
      <c r="D1097" s="67">
        <v>41.5</v>
      </c>
      <c r="E1097" s="67">
        <v>2.8</v>
      </c>
      <c r="F1097" s="68">
        <f t="shared" si="138"/>
        <v>5.4216867469879517</v>
      </c>
      <c r="G1097" s="69">
        <f t="shared" si="139"/>
        <v>14.821428571428573</v>
      </c>
      <c r="H1097" s="67">
        <v>225000</v>
      </c>
    </row>
    <row r="1098" spans="2:8" x14ac:dyDescent="0.25">
      <c r="B1098" s="65" t="s">
        <v>49</v>
      </c>
      <c r="C1098" s="66">
        <v>45</v>
      </c>
      <c r="D1098" s="67">
        <v>558</v>
      </c>
      <c r="E1098" s="67">
        <v>111</v>
      </c>
      <c r="F1098" s="68">
        <f t="shared" si="138"/>
        <v>24.164874551971327</v>
      </c>
      <c r="G1098" s="69">
        <f t="shared" si="139"/>
        <v>5.0270270270270272</v>
      </c>
      <c r="H1098" s="67">
        <v>13484000</v>
      </c>
    </row>
    <row r="1099" spans="2:8" x14ac:dyDescent="0.25">
      <c r="B1099" s="7" t="s">
        <v>246</v>
      </c>
      <c r="C1099" s="7">
        <f>SUM(C1091:C1098)</f>
        <v>213</v>
      </c>
      <c r="D1099" s="9">
        <f>SUM(D1091:D1098)</f>
        <v>2114.8000000000002</v>
      </c>
      <c r="E1099" s="9">
        <f>SUM(E1091:E1098)</f>
        <v>241.1</v>
      </c>
      <c r="F1099" s="10">
        <f t="shared" si="138"/>
        <v>8.1942500472857951</v>
      </c>
      <c r="G1099" s="11">
        <f t="shared" si="139"/>
        <v>8.7714641227706363</v>
      </c>
      <c r="H1099" s="9">
        <f>SUM(H1091:H1098)</f>
        <v>17329200</v>
      </c>
    </row>
    <row r="1100" spans="2:8" x14ac:dyDescent="0.25">
      <c r="B1100" s="83" t="s">
        <v>247</v>
      </c>
      <c r="D1100" s="1"/>
      <c r="E1100" s="1"/>
      <c r="G1100" s="13"/>
    </row>
    <row r="1101" spans="2:8" x14ac:dyDescent="0.25">
      <c r="B1101" s="65" t="s">
        <v>11</v>
      </c>
      <c r="C1101" s="66">
        <v>10</v>
      </c>
      <c r="D1101" s="67">
        <v>267.60000000000002</v>
      </c>
      <c r="E1101" s="67">
        <v>12.79</v>
      </c>
      <c r="F1101" s="68">
        <f t="shared" ref="F1101:F1116" si="140">(H1101/D1101)/1000</f>
        <v>1.8248393124065769</v>
      </c>
      <c r="G1101" s="69">
        <f t="shared" ref="G1101:G1116" si="141">D1101/E1101</f>
        <v>20.922595777951528</v>
      </c>
      <c r="H1101" s="67">
        <v>488327</v>
      </c>
    </row>
    <row r="1102" spans="2:8" x14ac:dyDescent="0.25">
      <c r="B1102" s="65" t="s">
        <v>40</v>
      </c>
      <c r="C1102" s="66">
        <v>8</v>
      </c>
      <c r="D1102" s="67">
        <v>38.96</v>
      </c>
      <c r="E1102" s="67">
        <v>2.7</v>
      </c>
      <c r="F1102" s="68">
        <f t="shared" si="140"/>
        <v>2.2718146817248459</v>
      </c>
      <c r="G1102" s="69">
        <f t="shared" si="141"/>
        <v>14.429629629629629</v>
      </c>
      <c r="H1102" s="67">
        <v>88509.9</v>
      </c>
    </row>
    <row r="1103" spans="2:8" x14ac:dyDescent="0.25">
      <c r="B1103" s="65" t="s">
        <v>13</v>
      </c>
      <c r="C1103" s="66">
        <v>9</v>
      </c>
      <c r="D1103" s="67">
        <v>54.95</v>
      </c>
      <c r="E1103" s="67">
        <v>4.25</v>
      </c>
      <c r="F1103" s="68">
        <f t="shared" si="140"/>
        <v>1.6973830755232027</v>
      </c>
      <c r="G1103" s="69">
        <f t="shared" si="141"/>
        <v>12.929411764705883</v>
      </c>
      <c r="H1103" s="67">
        <v>93271.2</v>
      </c>
    </row>
    <row r="1104" spans="2:8" x14ac:dyDescent="0.25">
      <c r="B1104" s="65" t="s">
        <v>30</v>
      </c>
      <c r="C1104" s="66">
        <v>23</v>
      </c>
      <c r="D1104" s="67">
        <v>72.06</v>
      </c>
      <c r="E1104" s="67">
        <v>11.46</v>
      </c>
      <c r="F1104" s="68">
        <f t="shared" si="140"/>
        <v>3.5408936996946987</v>
      </c>
      <c r="G1104" s="69">
        <f t="shared" si="141"/>
        <v>6.2879581151832458</v>
      </c>
      <c r="H1104" s="67">
        <v>255156.8</v>
      </c>
    </row>
    <row r="1105" spans="2:8" x14ac:dyDescent="0.25">
      <c r="B1105" s="65" t="s">
        <v>42</v>
      </c>
      <c r="C1105" s="66">
        <v>5</v>
      </c>
      <c r="D1105" s="67">
        <v>34.78</v>
      </c>
      <c r="E1105" s="67">
        <v>1.61</v>
      </c>
      <c r="F1105" s="68">
        <f t="shared" si="140"/>
        <v>2.6872455434157558</v>
      </c>
      <c r="G1105" s="69">
        <f t="shared" si="141"/>
        <v>21.602484472049689</v>
      </c>
      <c r="H1105" s="67">
        <v>93462.399999999994</v>
      </c>
    </row>
    <row r="1106" spans="2:8" x14ac:dyDescent="0.25">
      <c r="B1106" s="65" t="s">
        <v>45</v>
      </c>
      <c r="C1106" s="66">
        <v>19</v>
      </c>
      <c r="D1106" s="67">
        <v>50.5</v>
      </c>
      <c r="E1106" s="67">
        <v>2.48</v>
      </c>
      <c r="F1106" s="68">
        <f t="shared" si="140"/>
        <v>3.162944554455446</v>
      </c>
      <c r="G1106" s="69">
        <f t="shared" si="141"/>
        <v>20.362903225806452</v>
      </c>
      <c r="H1106" s="67">
        <v>159728.70000000001</v>
      </c>
    </row>
    <row r="1107" spans="2:8" x14ac:dyDescent="0.25">
      <c r="B1107" s="65" t="s">
        <v>248</v>
      </c>
      <c r="C1107" s="66">
        <v>13</v>
      </c>
      <c r="D1107" s="67">
        <v>112.55</v>
      </c>
      <c r="E1107" s="67">
        <v>27</v>
      </c>
      <c r="F1107" s="68">
        <f t="shared" si="140"/>
        <v>2.9760106619280324</v>
      </c>
      <c r="G1107" s="69">
        <f t="shared" si="141"/>
        <v>4.1685185185185185</v>
      </c>
      <c r="H1107" s="67">
        <v>334950</v>
      </c>
    </row>
    <row r="1108" spans="2:8" x14ac:dyDescent="0.25">
      <c r="B1108" s="65" t="s">
        <v>21</v>
      </c>
      <c r="C1108" s="66">
        <v>28</v>
      </c>
      <c r="D1108" s="67">
        <v>661.54</v>
      </c>
      <c r="E1108" s="67">
        <v>43.86</v>
      </c>
      <c r="F1108" s="68">
        <f t="shared" si="140"/>
        <v>6.4303044411524626</v>
      </c>
      <c r="G1108" s="69">
        <f t="shared" si="141"/>
        <v>15.082991336069311</v>
      </c>
      <c r="H1108" s="67">
        <v>4253903.5999999996</v>
      </c>
    </row>
    <row r="1109" spans="2:8" x14ac:dyDescent="0.25">
      <c r="B1109" s="65" t="s">
        <v>47</v>
      </c>
      <c r="C1109" s="66">
        <v>4</v>
      </c>
      <c r="D1109" s="67">
        <v>20.6</v>
      </c>
      <c r="E1109" s="67">
        <v>2.2000000000000002</v>
      </c>
      <c r="F1109" s="68">
        <f t="shared" si="140"/>
        <v>4.7486990291262128</v>
      </c>
      <c r="G1109" s="69">
        <f t="shared" si="141"/>
        <v>9.3636363636363633</v>
      </c>
      <c r="H1109" s="67">
        <v>97823.2</v>
      </c>
    </row>
    <row r="1110" spans="2:8" x14ac:dyDescent="0.25">
      <c r="B1110" s="65" t="s">
        <v>50</v>
      </c>
      <c r="C1110" s="66">
        <v>19</v>
      </c>
      <c r="D1110" s="67">
        <v>558.72</v>
      </c>
      <c r="E1110" s="67">
        <v>12.47</v>
      </c>
      <c r="F1110" s="68">
        <f t="shared" si="140"/>
        <v>1.7025053694158074</v>
      </c>
      <c r="G1110" s="69">
        <f t="shared" si="141"/>
        <v>44.805132317562148</v>
      </c>
      <c r="H1110" s="67">
        <v>951223.8</v>
      </c>
    </row>
    <row r="1111" spans="2:8" x14ac:dyDescent="0.25">
      <c r="B1111" s="65" t="s">
        <v>52</v>
      </c>
      <c r="C1111" s="66">
        <v>37</v>
      </c>
      <c r="D1111" s="67">
        <v>1261.0899999999999</v>
      </c>
      <c r="E1111" s="67">
        <v>24.21</v>
      </c>
      <c r="F1111" s="68">
        <f t="shared" si="140"/>
        <v>4.9099961144724009</v>
      </c>
      <c r="G1111" s="69">
        <f t="shared" si="141"/>
        <v>52.089632383312676</v>
      </c>
      <c r="H1111" s="67">
        <v>6191947</v>
      </c>
    </row>
    <row r="1112" spans="2:8" x14ac:dyDescent="0.25">
      <c r="B1112" s="65" t="s">
        <v>203</v>
      </c>
      <c r="C1112" s="66">
        <v>35</v>
      </c>
      <c r="D1112" s="67">
        <v>2365.4899999999998</v>
      </c>
      <c r="E1112" s="67">
        <v>21.7</v>
      </c>
      <c r="F1112" s="68">
        <f t="shared" si="140"/>
        <v>20.889119717267882</v>
      </c>
      <c r="G1112" s="69">
        <f t="shared" si="141"/>
        <v>109.00875576036866</v>
      </c>
      <c r="H1112" s="67">
        <v>49413003.799999997</v>
      </c>
    </row>
    <row r="1113" spans="2:8" x14ac:dyDescent="0.25">
      <c r="B1113" s="65" t="s">
        <v>183</v>
      </c>
      <c r="C1113" s="66">
        <v>33</v>
      </c>
      <c r="D1113" s="67">
        <v>1801.7</v>
      </c>
      <c r="E1113" s="67">
        <v>40.700000000000003</v>
      </c>
      <c r="F1113" s="68">
        <f t="shared" si="140"/>
        <v>1.8364272631403673</v>
      </c>
      <c r="G1113" s="69">
        <f t="shared" si="141"/>
        <v>44.267813267813267</v>
      </c>
      <c r="H1113" s="67">
        <v>3308691</v>
      </c>
    </row>
    <row r="1114" spans="2:8" x14ac:dyDescent="0.25">
      <c r="B1114" s="65" t="s">
        <v>119</v>
      </c>
      <c r="C1114" s="66">
        <v>75</v>
      </c>
      <c r="D1114" s="67">
        <v>9578.2800000000007</v>
      </c>
      <c r="E1114" s="67">
        <v>145.55000000000001</v>
      </c>
      <c r="F1114" s="68">
        <f t="shared" si="140"/>
        <v>4.7512492848402843</v>
      </c>
      <c r="G1114" s="69">
        <f t="shared" si="141"/>
        <v>65.807488835451736</v>
      </c>
      <c r="H1114" s="67">
        <v>45508796</v>
      </c>
    </row>
    <row r="1115" spans="2:8" x14ac:dyDescent="0.25">
      <c r="B1115" s="65" t="s">
        <v>204</v>
      </c>
      <c r="C1115" s="66">
        <v>122</v>
      </c>
      <c r="D1115" s="67">
        <v>4629.78</v>
      </c>
      <c r="E1115" s="67">
        <v>38.299999999999997</v>
      </c>
      <c r="F1115" s="68">
        <f t="shared" si="140"/>
        <v>7.1151825788698391</v>
      </c>
      <c r="G1115" s="69">
        <f t="shared" si="141"/>
        <v>120.88198433420365</v>
      </c>
      <c r="H1115" s="67">
        <v>32941730</v>
      </c>
    </row>
    <row r="1116" spans="2:8" x14ac:dyDescent="0.25">
      <c r="B1116" s="7" t="s">
        <v>249</v>
      </c>
      <c r="C1116" s="7">
        <f>SUM(C1101:C1115)</f>
        <v>440</v>
      </c>
      <c r="D1116" s="9">
        <f>SUM(D1101:D1115)</f>
        <v>21508.6</v>
      </c>
      <c r="E1116" s="9">
        <f>SUM(E1101:E1115)</f>
        <v>391.28000000000003</v>
      </c>
      <c r="F1116" s="10">
        <f t="shared" si="140"/>
        <v>6.7033895465069788</v>
      </c>
      <c r="G1116" s="11">
        <f t="shared" si="141"/>
        <v>54.969842567981999</v>
      </c>
      <c r="H1116" s="9">
        <f>SUM(H1101:H1115)</f>
        <v>144180524.40000001</v>
      </c>
    </row>
    <row r="1117" spans="2:8" x14ac:dyDescent="0.25">
      <c r="B1117" s="83" t="s">
        <v>250</v>
      </c>
      <c r="D1117" s="1"/>
      <c r="E1117" s="1"/>
      <c r="G1117" s="13"/>
    </row>
    <row r="1118" spans="2:8" x14ac:dyDescent="0.25">
      <c r="B1118" s="65" t="s">
        <v>79</v>
      </c>
      <c r="C1118" s="66">
        <v>1</v>
      </c>
      <c r="D1118" s="67">
        <v>10</v>
      </c>
      <c r="E1118" s="67">
        <v>2</v>
      </c>
      <c r="F1118" s="68">
        <f t="shared" ref="F1118:F1148" si="142">(H1118/D1118)/1000</f>
        <v>4.8499999999999996</v>
      </c>
      <c r="G1118" s="69">
        <f t="shared" ref="G1118:G1148" si="143">D1118/E1118</f>
        <v>5</v>
      </c>
      <c r="H1118" s="67">
        <v>48500</v>
      </c>
    </row>
    <row r="1119" spans="2:8" x14ac:dyDescent="0.25">
      <c r="B1119" s="65" t="s">
        <v>11</v>
      </c>
      <c r="C1119" s="66">
        <v>14</v>
      </c>
      <c r="D1119" s="67">
        <v>270</v>
      </c>
      <c r="E1119" s="67">
        <v>16.5</v>
      </c>
      <c r="F1119" s="68">
        <f t="shared" si="142"/>
        <v>1.7092592592592593</v>
      </c>
      <c r="G1119" s="69">
        <f t="shared" si="143"/>
        <v>16.363636363636363</v>
      </c>
      <c r="H1119" s="67">
        <v>461500</v>
      </c>
    </row>
    <row r="1120" spans="2:8" x14ac:dyDescent="0.25">
      <c r="B1120" s="65" t="s">
        <v>40</v>
      </c>
      <c r="C1120" s="66">
        <v>26</v>
      </c>
      <c r="D1120" s="67">
        <v>390</v>
      </c>
      <c r="E1120" s="67">
        <v>23.7</v>
      </c>
      <c r="F1120" s="68">
        <f t="shared" si="142"/>
        <v>2.289102564102564</v>
      </c>
      <c r="G1120" s="69">
        <f t="shared" si="143"/>
        <v>16.455696202531644</v>
      </c>
      <c r="H1120" s="67">
        <v>892750</v>
      </c>
    </row>
    <row r="1121" spans="2:8" x14ac:dyDescent="0.25">
      <c r="B1121" s="65" t="s">
        <v>100</v>
      </c>
      <c r="C1121" s="66">
        <v>54</v>
      </c>
      <c r="D1121" s="67">
        <v>225</v>
      </c>
      <c r="E1121" s="67">
        <v>11.6</v>
      </c>
      <c r="F1121" s="68">
        <f t="shared" si="142"/>
        <v>3.5244444444444443</v>
      </c>
      <c r="G1121" s="69">
        <f t="shared" si="143"/>
        <v>19.396551724137932</v>
      </c>
      <c r="H1121" s="67">
        <v>793000</v>
      </c>
    </row>
    <row r="1122" spans="2:8" x14ac:dyDescent="0.25">
      <c r="B1122" s="65" t="s">
        <v>13</v>
      </c>
      <c r="C1122" s="66">
        <v>19</v>
      </c>
      <c r="D1122" s="67">
        <v>206</v>
      </c>
      <c r="E1122" s="67">
        <v>12.5</v>
      </c>
      <c r="F1122" s="68">
        <f t="shared" si="142"/>
        <v>1.6514563106796118</v>
      </c>
      <c r="G1122" s="69">
        <f t="shared" si="143"/>
        <v>16.48</v>
      </c>
      <c r="H1122" s="67">
        <v>340200</v>
      </c>
    </row>
    <row r="1123" spans="2:8" x14ac:dyDescent="0.25">
      <c r="B1123" s="65" t="s">
        <v>29</v>
      </c>
      <c r="C1123" s="66">
        <v>138</v>
      </c>
      <c r="D1123" s="67">
        <v>925</v>
      </c>
      <c r="E1123" s="67">
        <v>43.7</v>
      </c>
      <c r="F1123" s="68">
        <f t="shared" si="142"/>
        <v>2.8259459459459459</v>
      </c>
      <c r="G1123" s="69">
        <f t="shared" si="143"/>
        <v>21.167048054919906</v>
      </c>
      <c r="H1123" s="67">
        <v>2614000</v>
      </c>
    </row>
    <row r="1124" spans="2:8" x14ac:dyDescent="0.25">
      <c r="B1124" s="65" t="s">
        <v>30</v>
      </c>
      <c r="C1124" s="66">
        <v>31</v>
      </c>
      <c r="D1124" s="67">
        <v>217.5</v>
      </c>
      <c r="E1124" s="67">
        <v>19.3</v>
      </c>
      <c r="F1124" s="68">
        <f t="shared" si="142"/>
        <v>3.2570114942528736</v>
      </c>
      <c r="G1124" s="69">
        <f t="shared" si="143"/>
        <v>11.269430051813471</v>
      </c>
      <c r="H1124" s="67">
        <v>708400</v>
      </c>
    </row>
    <row r="1125" spans="2:8" x14ac:dyDescent="0.25">
      <c r="B1125" s="65" t="s">
        <v>199</v>
      </c>
      <c r="C1125" s="66">
        <v>97</v>
      </c>
      <c r="D1125" s="67">
        <v>286</v>
      </c>
      <c r="E1125" s="67">
        <v>11</v>
      </c>
      <c r="F1125" s="68">
        <f t="shared" si="142"/>
        <v>1.790909090909091</v>
      </c>
      <c r="G1125" s="69">
        <f t="shared" si="143"/>
        <v>26</v>
      </c>
      <c r="H1125" s="67">
        <v>512200</v>
      </c>
    </row>
    <row r="1126" spans="2:8" x14ac:dyDescent="0.25">
      <c r="B1126" s="65" t="s">
        <v>200</v>
      </c>
      <c r="C1126" s="66">
        <v>144</v>
      </c>
      <c r="D1126" s="67">
        <v>575</v>
      </c>
      <c r="E1126" s="67">
        <v>23</v>
      </c>
      <c r="F1126" s="68">
        <f t="shared" si="142"/>
        <v>4.8695652173913038</v>
      </c>
      <c r="G1126" s="69">
        <f t="shared" si="143"/>
        <v>25</v>
      </c>
      <c r="H1126" s="67">
        <v>2800000</v>
      </c>
    </row>
    <row r="1127" spans="2:8" x14ac:dyDescent="0.25">
      <c r="B1127" s="65" t="s">
        <v>126</v>
      </c>
      <c r="C1127" s="66">
        <v>3</v>
      </c>
      <c r="D1127" s="67">
        <v>12</v>
      </c>
      <c r="E1127" s="67">
        <v>16</v>
      </c>
      <c r="F1127" s="68">
        <f t="shared" si="142"/>
        <v>60</v>
      </c>
      <c r="G1127" s="69">
        <f t="shared" si="143"/>
        <v>0.75</v>
      </c>
      <c r="H1127" s="67">
        <v>720000</v>
      </c>
    </row>
    <row r="1128" spans="2:8" x14ac:dyDescent="0.25">
      <c r="B1128" s="65" t="s">
        <v>76</v>
      </c>
      <c r="C1128" s="66">
        <v>3</v>
      </c>
      <c r="D1128" s="67">
        <v>1</v>
      </c>
      <c r="E1128" s="67">
        <v>1.25</v>
      </c>
      <c r="F1128" s="68">
        <f t="shared" si="142"/>
        <v>10.199999999999999</v>
      </c>
      <c r="G1128" s="69">
        <f t="shared" si="143"/>
        <v>0.8</v>
      </c>
      <c r="H1128" s="67">
        <v>10200</v>
      </c>
    </row>
    <row r="1129" spans="2:8" x14ac:dyDescent="0.25">
      <c r="B1129" s="65" t="s">
        <v>92</v>
      </c>
      <c r="C1129" s="66">
        <v>53</v>
      </c>
      <c r="D1129" s="67">
        <v>56</v>
      </c>
      <c r="E1129" s="67">
        <v>3.8</v>
      </c>
      <c r="F1129" s="68">
        <f t="shared" si="142"/>
        <v>11.116071428571429</v>
      </c>
      <c r="G1129" s="69">
        <f t="shared" si="143"/>
        <v>14.736842105263159</v>
      </c>
      <c r="H1129" s="67">
        <v>622500</v>
      </c>
    </row>
    <row r="1130" spans="2:8" x14ac:dyDescent="0.25">
      <c r="B1130" s="65" t="s">
        <v>201</v>
      </c>
      <c r="C1130" s="66">
        <v>74</v>
      </c>
      <c r="D1130" s="67">
        <v>166</v>
      </c>
      <c r="E1130" s="67">
        <v>6.5</v>
      </c>
      <c r="F1130" s="68">
        <f t="shared" si="142"/>
        <v>2.2999999999999998</v>
      </c>
      <c r="G1130" s="69">
        <f t="shared" si="143"/>
        <v>25.53846153846154</v>
      </c>
      <c r="H1130" s="67">
        <v>381800</v>
      </c>
    </row>
    <row r="1131" spans="2:8" x14ac:dyDescent="0.25">
      <c r="B1131" s="65" t="s">
        <v>102</v>
      </c>
      <c r="C1131" s="66">
        <v>73</v>
      </c>
      <c r="D1131" s="67">
        <v>1570</v>
      </c>
      <c r="E1131" s="67">
        <v>49.5</v>
      </c>
      <c r="F1131" s="68">
        <f t="shared" si="142"/>
        <v>1.7818471337579618</v>
      </c>
      <c r="G1131" s="69">
        <f t="shared" si="143"/>
        <v>31.717171717171716</v>
      </c>
      <c r="H1131" s="67">
        <v>2797500</v>
      </c>
    </row>
    <row r="1132" spans="2:8" x14ac:dyDescent="0.25">
      <c r="B1132" s="65" t="s">
        <v>94</v>
      </c>
      <c r="C1132" s="66">
        <v>98</v>
      </c>
      <c r="D1132" s="67">
        <v>720</v>
      </c>
      <c r="E1132" s="67">
        <v>24.8</v>
      </c>
      <c r="F1132" s="68">
        <f t="shared" si="142"/>
        <v>4.9819444444444443</v>
      </c>
      <c r="G1132" s="69">
        <f t="shared" si="143"/>
        <v>29.032258064516128</v>
      </c>
      <c r="H1132" s="67">
        <v>3587000</v>
      </c>
    </row>
    <row r="1133" spans="2:8" x14ac:dyDescent="0.25">
      <c r="B1133" s="65" t="s">
        <v>182</v>
      </c>
      <c r="C1133" s="66">
        <v>32</v>
      </c>
      <c r="D1133" s="67">
        <v>197</v>
      </c>
      <c r="E1133" s="67">
        <v>10</v>
      </c>
      <c r="F1133" s="68">
        <f t="shared" si="142"/>
        <v>9.063451776649746</v>
      </c>
      <c r="G1133" s="69">
        <f t="shared" si="143"/>
        <v>19.7</v>
      </c>
      <c r="H1133" s="67">
        <v>1785500</v>
      </c>
    </row>
    <row r="1134" spans="2:8" x14ac:dyDescent="0.25">
      <c r="B1134" s="65" t="s">
        <v>217</v>
      </c>
      <c r="C1134" s="66">
        <v>12</v>
      </c>
      <c r="D1134" s="67">
        <v>59</v>
      </c>
      <c r="E1134" s="67">
        <v>12</v>
      </c>
      <c r="F1134" s="68">
        <f t="shared" si="142"/>
        <v>5.5779661016949147</v>
      </c>
      <c r="G1134" s="69">
        <f t="shared" si="143"/>
        <v>4.916666666666667</v>
      </c>
      <c r="H1134" s="67">
        <v>329100</v>
      </c>
    </row>
    <row r="1135" spans="2:8" x14ac:dyDescent="0.25">
      <c r="B1135" s="65" t="s">
        <v>218</v>
      </c>
      <c r="C1135" s="66">
        <v>60</v>
      </c>
      <c r="D1135" s="67">
        <v>366</v>
      </c>
      <c r="E1135" s="67">
        <v>11.9</v>
      </c>
      <c r="F1135" s="68">
        <f t="shared" si="142"/>
        <v>3.2076502732240439</v>
      </c>
      <c r="G1135" s="69">
        <f t="shared" si="143"/>
        <v>30.756302521008401</v>
      </c>
      <c r="H1135" s="67">
        <v>1174000</v>
      </c>
    </row>
    <row r="1136" spans="2:8" x14ac:dyDescent="0.25">
      <c r="B1136" s="65" t="s">
        <v>45</v>
      </c>
      <c r="C1136" s="66">
        <v>40</v>
      </c>
      <c r="D1136" s="67">
        <v>585</v>
      </c>
      <c r="E1136" s="67">
        <v>24.8</v>
      </c>
      <c r="F1136" s="68">
        <f t="shared" si="142"/>
        <v>3.0622222222222222</v>
      </c>
      <c r="G1136" s="69">
        <f t="shared" si="143"/>
        <v>23.588709677419356</v>
      </c>
      <c r="H1136" s="67">
        <v>1791400</v>
      </c>
    </row>
    <row r="1137" spans="2:8" x14ac:dyDescent="0.25">
      <c r="B1137" s="65" t="s">
        <v>20</v>
      </c>
      <c r="C1137" s="66">
        <v>12</v>
      </c>
      <c r="D1137" s="67">
        <v>220</v>
      </c>
      <c r="E1137" s="67">
        <v>19.3</v>
      </c>
      <c r="F1137" s="68">
        <f t="shared" si="142"/>
        <v>2.1602272727272727</v>
      </c>
      <c r="G1137" s="69">
        <f t="shared" si="143"/>
        <v>11.398963730569948</v>
      </c>
      <c r="H1137" s="67">
        <v>475250</v>
      </c>
    </row>
    <row r="1138" spans="2:8" x14ac:dyDescent="0.25">
      <c r="B1138" s="65" t="s">
        <v>47</v>
      </c>
      <c r="C1138" s="66">
        <v>11</v>
      </c>
      <c r="D1138" s="67">
        <v>85</v>
      </c>
      <c r="E1138" s="67">
        <v>8</v>
      </c>
      <c r="F1138" s="68">
        <f t="shared" si="142"/>
        <v>3.1235294117647059</v>
      </c>
      <c r="G1138" s="69">
        <f t="shared" si="143"/>
        <v>10.625</v>
      </c>
      <c r="H1138" s="67">
        <v>265500</v>
      </c>
    </row>
    <row r="1139" spans="2:8" x14ac:dyDescent="0.25">
      <c r="B1139" s="65" t="s">
        <v>48</v>
      </c>
      <c r="C1139" s="66">
        <v>7</v>
      </c>
      <c r="D1139" s="67">
        <v>23</v>
      </c>
      <c r="E1139" s="67">
        <v>4.0999999999999996</v>
      </c>
      <c r="F1139" s="68">
        <f t="shared" si="142"/>
        <v>3.6956521739130435</v>
      </c>
      <c r="G1139" s="69">
        <f t="shared" si="143"/>
        <v>5.6097560975609762</v>
      </c>
      <c r="H1139" s="67">
        <v>85000</v>
      </c>
    </row>
    <row r="1140" spans="2:8" x14ac:dyDescent="0.25">
      <c r="B1140" s="65" t="s">
        <v>202</v>
      </c>
      <c r="C1140" s="66">
        <v>4</v>
      </c>
      <c r="D1140" s="67">
        <v>4.9000000000000004</v>
      </c>
      <c r="E1140" s="67">
        <v>0.3</v>
      </c>
      <c r="F1140" s="68">
        <f t="shared" si="142"/>
        <v>13.326530612244897</v>
      </c>
      <c r="G1140" s="69">
        <f t="shared" si="143"/>
        <v>16.333333333333336</v>
      </c>
      <c r="H1140" s="67">
        <v>65300</v>
      </c>
    </row>
    <row r="1141" spans="2:8" x14ac:dyDescent="0.25">
      <c r="B1141" s="65" t="s">
        <v>51</v>
      </c>
      <c r="C1141" s="66">
        <v>1</v>
      </c>
      <c r="D1141" s="67">
        <v>18</v>
      </c>
      <c r="E1141" s="67">
        <v>1</v>
      </c>
      <c r="F1141" s="68">
        <f t="shared" si="142"/>
        <v>15</v>
      </c>
      <c r="G1141" s="69">
        <f t="shared" si="143"/>
        <v>18</v>
      </c>
      <c r="H1141" s="67">
        <v>270000</v>
      </c>
    </row>
    <row r="1142" spans="2:8" x14ac:dyDescent="0.25">
      <c r="B1142" s="65" t="s">
        <v>52</v>
      </c>
      <c r="C1142" s="66">
        <v>31</v>
      </c>
      <c r="D1142" s="67">
        <v>325</v>
      </c>
      <c r="E1142" s="67">
        <v>14.6</v>
      </c>
      <c r="F1142" s="68">
        <f t="shared" si="142"/>
        <v>4.2</v>
      </c>
      <c r="G1142" s="69">
        <f t="shared" si="143"/>
        <v>22.260273972602739</v>
      </c>
      <c r="H1142" s="67">
        <v>1365000</v>
      </c>
    </row>
    <row r="1143" spans="2:8" x14ac:dyDescent="0.25">
      <c r="B1143" s="65" t="s">
        <v>183</v>
      </c>
      <c r="C1143" s="66">
        <v>29</v>
      </c>
      <c r="D1143" s="67">
        <v>235</v>
      </c>
      <c r="E1143" s="67">
        <v>7.8</v>
      </c>
      <c r="F1143" s="68">
        <f t="shared" si="142"/>
        <v>1.8680851063829786</v>
      </c>
      <c r="G1143" s="69">
        <f t="shared" si="143"/>
        <v>30.128205128205128</v>
      </c>
      <c r="H1143" s="67">
        <v>439000</v>
      </c>
    </row>
    <row r="1144" spans="2:8" x14ac:dyDescent="0.25">
      <c r="B1144" s="65" t="s">
        <v>95</v>
      </c>
      <c r="C1144" s="66">
        <v>63</v>
      </c>
      <c r="D1144" s="67">
        <v>635</v>
      </c>
      <c r="E1144" s="67">
        <v>22.6</v>
      </c>
      <c r="F1144" s="68">
        <f t="shared" si="142"/>
        <v>4.2047244094488185</v>
      </c>
      <c r="G1144" s="69">
        <f t="shared" si="143"/>
        <v>28.09734513274336</v>
      </c>
      <c r="H1144" s="67">
        <v>2670000</v>
      </c>
    </row>
    <row r="1145" spans="2:8" x14ac:dyDescent="0.25">
      <c r="B1145" s="65" t="s">
        <v>26</v>
      </c>
      <c r="C1145" s="66">
        <v>10</v>
      </c>
      <c r="D1145" s="67">
        <v>110</v>
      </c>
      <c r="E1145" s="67">
        <v>5.5</v>
      </c>
      <c r="F1145" s="68">
        <f t="shared" si="142"/>
        <v>5.4</v>
      </c>
      <c r="G1145" s="69">
        <f t="shared" si="143"/>
        <v>20</v>
      </c>
      <c r="H1145" s="67">
        <v>594000</v>
      </c>
    </row>
    <row r="1146" spans="2:8" x14ac:dyDescent="0.25">
      <c r="B1146" s="65" t="s">
        <v>119</v>
      </c>
      <c r="C1146" s="66">
        <v>31</v>
      </c>
      <c r="D1146" s="67">
        <v>685</v>
      </c>
      <c r="E1146" s="67">
        <v>16.7</v>
      </c>
      <c r="F1146" s="68">
        <f t="shared" si="142"/>
        <v>3.5978102189781023</v>
      </c>
      <c r="G1146" s="69">
        <f t="shared" si="143"/>
        <v>41.017964071856291</v>
      </c>
      <c r="H1146" s="67">
        <v>2464500</v>
      </c>
    </row>
    <row r="1147" spans="2:8" x14ac:dyDescent="0.25">
      <c r="B1147" s="65" t="s">
        <v>53</v>
      </c>
      <c r="C1147" s="66">
        <v>39</v>
      </c>
      <c r="D1147" s="67">
        <v>373</v>
      </c>
      <c r="E1147" s="67">
        <v>20.8</v>
      </c>
      <c r="F1147" s="68">
        <f t="shared" si="142"/>
        <v>5.2010723860589811</v>
      </c>
      <c r="G1147" s="69">
        <f t="shared" si="143"/>
        <v>17.932692307692307</v>
      </c>
      <c r="H1147" s="67">
        <v>1940000</v>
      </c>
    </row>
    <row r="1148" spans="2:8" x14ac:dyDescent="0.25">
      <c r="B1148" s="7" t="s">
        <v>251</v>
      </c>
      <c r="C1148" s="7">
        <f>SUM(C1118:C1147)</f>
        <v>1210</v>
      </c>
      <c r="D1148" s="9">
        <f>SUM(D1118:D1147)</f>
        <v>9550.4</v>
      </c>
      <c r="E1148" s="9">
        <f>SUM(E1118:E1147)</f>
        <v>444.55000000000013</v>
      </c>
      <c r="F1148" s="10">
        <f t="shared" si="142"/>
        <v>3.4556772491204555</v>
      </c>
      <c r="G1148" s="11">
        <f t="shared" si="143"/>
        <v>21.483297716792254</v>
      </c>
      <c r="H1148" s="9">
        <f>SUM(H1118:H1147)</f>
        <v>33003100</v>
      </c>
    </row>
    <row r="1149" spans="2:8" x14ac:dyDescent="0.25">
      <c r="B1149" s="83" t="s">
        <v>252</v>
      </c>
      <c r="D1149" s="1"/>
      <c r="E1149" s="1"/>
      <c r="G1149" s="13"/>
    </row>
    <row r="1150" spans="2:8" x14ac:dyDescent="0.25">
      <c r="B1150" s="65" t="s">
        <v>29</v>
      </c>
      <c r="C1150" s="66">
        <v>5</v>
      </c>
      <c r="D1150" s="67">
        <v>29.44</v>
      </c>
      <c r="E1150" s="67">
        <v>2.19</v>
      </c>
      <c r="F1150" s="68">
        <f t="shared" ref="F1150:F1158" si="144">(H1150/D1150)/1000</f>
        <v>15.817255434782608</v>
      </c>
      <c r="G1150" s="69">
        <f t="shared" ref="G1150:G1158" si="145">D1150/E1150</f>
        <v>13.442922374429225</v>
      </c>
      <c r="H1150" s="67">
        <v>465660</v>
      </c>
    </row>
    <row r="1151" spans="2:8" x14ac:dyDescent="0.25">
      <c r="B1151" s="65" t="s">
        <v>41</v>
      </c>
      <c r="C1151" s="66">
        <v>10</v>
      </c>
      <c r="D1151" s="67">
        <v>197.75</v>
      </c>
      <c r="E1151" s="67">
        <v>26.52</v>
      </c>
      <c r="F1151" s="68">
        <f t="shared" si="144"/>
        <v>3.9542225031605565</v>
      </c>
      <c r="G1151" s="69">
        <f t="shared" si="145"/>
        <v>7.456636500754148</v>
      </c>
      <c r="H1151" s="67">
        <v>781947.5</v>
      </c>
    </row>
    <row r="1152" spans="2:8" x14ac:dyDescent="0.25">
      <c r="B1152" s="65" t="s">
        <v>30</v>
      </c>
      <c r="C1152" s="66">
        <v>10</v>
      </c>
      <c r="D1152" s="67">
        <v>331.65</v>
      </c>
      <c r="E1152" s="67">
        <v>57.86</v>
      </c>
      <c r="F1152" s="68">
        <f t="shared" si="144"/>
        <v>5.005894768581336</v>
      </c>
      <c r="G1152" s="69">
        <f t="shared" si="145"/>
        <v>5.7319391634980983</v>
      </c>
      <c r="H1152" s="67">
        <v>1660205</v>
      </c>
    </row>
    <row r="1153" spans="2:8" x14ac:dyDescent="0.25">
      <c r="B1153" s="65" t="s">
        <v>94</v>
      </c>
      <c r="C1153" s="66">
        <v>5</v>
      </c>
      <c r="D1153" s="67">
        <v>27.69</v>
      </c>
      <c r="E1153" s="67">
        <v>1.49</v>
      </c>
      <c r="F1153" s="68">
        <f t="shared" si="144"/>
        <v>9.0332249909714708</v>
      </c>
      <c r="G1153" s="69">
        <f t="shared" si="145"/>
        <v>18.583892617449667</v>
      </c>
      <c r="H1153" s="67">
        <v>250130</v>
      </c>
    </row>
    <row r="1154" spans="2:8" x14ac:dyDescent="0.25">
      <c r="B1154" s="65" t="s">
        <v>217</v>
      </c>
      <c r="C1154" s="66">
        <v>4</v>
      </c>
      <c r="D1154" s="67">
        <v>8.5500000000000007</v>
      </c>
      <c r="E1154" s="67">
        <v>1.04</v>
      </c>
      <c r="F1154" s="68">
        <f t="shared" si="144"/>
        <v>19.037426900584794</v>
      </c>
      <c r="G1154" s="69">
        <f t="shared" si="145"/>
        <v>8.2211538461538467</v>
      </c>
      <c r="H1154" s="67">
        <v>162770</v>
      </c>
    </row>
    <row r="1155" spans="2:8" x14ac:dyDescent="0.25">
      <c r="B1155" s="65" t="s">
        <v>20</v>
      </c>
      <c r="C1155" s="66">
        <v>4</v>
      </c>
      <c r="D1155" s="67">
        <v>3.95</v>
      </c>
      <c r="E1155" s="67">
        <v>0.36</v>
      </c>
      <c r="F1155" s="68">
        <f t="shared" si="144"/>
        <v>2.863291139240506</v>
      </c>
      <c r="G1155" s="69">
        <f t="shared" si="145"/>
        <v>10.972222222222223</v>
      </c>
      <c r="H1155" s="67">
        <v>11310</v>
      </c>
    </row>
    <row r="1156" spans="2:8" x14ac:dyDescent="0.25">
      <c r="B1156" s="65" t="s">
        <v>202</v>
      </c>
      <c r="C1156" s="66">
        <v>1</v>
      </c>
      <c r="D1156" s="67">
        <v>14.13</v>
      </c>
      <c r="E1156" s="67">
        <v>0.28000000000000003</v>
      </c>
      <c r="F1156" s="68">
        <f t="shared" si="144"/>
        <v>40.502476999292284</v>
      </c>
      <c r="G1156" s="69">
        <f t="shared" si="145"/>
        <v>50.464285714285715</v>
      </c>
      <c r="H1156" s="67">
        <v>572300</v>
      </c>
    </row>
    <row r="1157" spans="2:8" x14ac:dyDescent="0.25">
      <c r="B1157" s="65" t="s">
        <v>26</v>
      </c>
      <c r="C1157" s="66">
        <v>4</v>
      </c>
      <c r="D1157" s="67">
        <v>4.45</v>
      </c>
      <c r="E1157" s="67">
        <v>0.27</v>
      </c>
      <c r="F1157" s="68">
        <f t="shared" si="144"/>
        <v>6</v>
      </c>
      <c r="G1157" s="69">
        <f t="shared" si="145"/>
        <v>16.481481481481481</v>
      </c>
      <c r="H1157" s="67">
        <v>26700</v>
      </c>
    </row>
    <row r="1158" spans="2:8" x14ac:dyDescent="0.25">
      <c r="B1158" s="7" t="s">
        <v>253</v>
      </c>
      <c r="C1158" s="7">
        <f>SUM(C1150:C1157)</f>
        <v>43</v>
      </c>
      <c r="D1158" s="9">
        <f>SUM(D1150:D1157)</f>
        <v>617.61</v>
      </c>
      <c r="E1158" s="9">
        <f>SUM(E1150:E1157)</f>
        <v>90.009999999999991</v>
      </c>
      <c r="F1158" s="10">
        <f t="shared" si="144"/>
        <v>6.364894512718382</v>
      </c>
      <c r="G1158" s="11">
        <f t="shared" si="145"/>
        <v>6.8615709365626048</v>
      </c>
      <c r="H1158" s="9">
        <f>SUM(H1150:H1157)</f>
        <v>3931022.5</v>
      </c>
    </row>
    <row r="1159" spans="2:8" x14ac:dyDescent="0.25">
      <c r="B1159" s="83" t="s">
        <v>254</v>
      </c>
      <c r="D1159" s="1"/>
      <c r="E1159" s="1"/>
      <c r="G1159" s="13"/>
    </row>
    <row r="1160" spans="2:8" x14ac:dyDescent="0.25">
      <c r="B1160" s="65" t="s">
        <v>11</v>
      </c>
      <c r="C1160" s="66">
        <v>8</v>
      </c>
      <c r="D1160" s="67">
        <v>27.15</v>
      </c>
      <c r="E1160" s="67">
        <v>2.0699999999999998</v>
      </c>
      <c r="F1160" s="68">
        <f t="shared" ref="F1160:F1168" si="146">(H1160/D1160)/1000</f>
        <v>4.2232044198895027</v>
      </c>
      <c r="G1160" s="69">
        <f t="shared" ref="G1160:G1168" si="147">D1160/E1160</f>
        <v>13.115942028985508</v>
      </c>
      <c r="H1160" s="67">
        <v>114660</v>
      </c>
    </row>
    <row r="1161" spans="2:8" x14ac:dyDescent="0.25">
      <c r="B1161" s="65" t="s">
        <v>13</v>
      </c>
      <c r="C1161" s="66">
        <v>3</v>
      </c>
      <c r="D1161" s="67">
        <v>3.65</v>
      </c>
      <c r="E1161" s="67">
        <v>0.23</v>
      </c>
      <c r="F1161" s="68">
        <f t="shared" si="146"/>
        <v>5</v>
      </c>
      <c r="G1161" s="69">
        <f t="shared" si="147"/>
        <v>15.869565217391303</v>
      </c>
      <c r="H1161" s="67">
        <v>18250</v>
      </c>
    </row>
    <row r="1162" spans="2:8" x14ac:dyDescent="0.25">
      <c r="B1162" s="65" t="s">
        <v>29</v>
      </c>
      <c r="C1162" s="66">
        <v>22</v>
      </c>
      <c r="D1162" s="67">
        <v>40.159999999999997</v>
      </c>
      <c r="E1162" s="67">
        <v>3.06</v>
      </c>
      <c r="F1162" s="68">
        <f t="shared" si="146"/>
        <v>15.698057768924304</v>
      </c>
      <c r="G1162" s="69">
        <f t="shared" si="147"/>
        <v>13.124183006535945</v>
      </c>
      <c r="H1162" s="67">
        <v>630434</v>
      </c>
    </row>
    <row r="1163" spans="2:8" x14ac:dyDescent="0.25">
      <c r="B1163" s="65" t="s">
        <v>41</v>
      </c>
      <c r="C1163" s="66">
        <v>24</v>
      </c>
      <c r="D1163" s="67">
        <v>883.78</v>
      </c>
      <c r="E1163" s="67">
        <v>143.76</v>
      </c>
      <c r="F1163" s="68">
        <f t="shared" si="146"/>
        <v>3.9423170924890809</v>
      </c>
      <c r="G1163" s="69">
        <f t="shared" si="147"/>
        <v>6.1476071229827491</v>
      </c>
      <c r="H1163" s="67">
        <v>3484141</v>
      </c>
    </row>
    <row r="1164" spans="2:8" x14ac:dyDescent="0.25">
      <c r="B1164" s="65" t="s">
        <v>30</v>
      </c>
      <c r="C1164" s="66">
        <v>24</v>
      </c>
      <c r="D1164" s="67">
        <v>306.5</v>
      </c>
      <c r="E1164" s="67">
        <v>54.84</v>
      </c>
      <c r="F1164" s="68">
        <f t="shared" si="146"/>
        <v>4.4555220228384984</v>
      </c>
      <c r="G1164" s="69">
        <f t="shared" si="147"/>
        <v>5.5889861415025521</v>
      </c>
      <c r="H1164" s="67">
        <v>1365617.5</v>
      </c>
    </row>
    <row r="1165" spans="2:8" x14ac:dyDescent="0.25">
      <c r="B1165" s="65" t="s">
        <v>94</v>
      </c>
      <c r="C1165" s="66">
        <v>18</v>
      </c>
      <c r="D1165" s="67">
        <v>36.99</v>
      </c>
      <c r="E1165" s="67">
        <v>1.76</v>
      </c>
      <c r="F1165" s="68">
        <f t="shared" si="146"/>
        <v>9.5832657474993237</v>
      </c>
      <c r="G1165" s="69">
        <f t="shared" si="147"/>
        <v>21.017045454545457</v>
      </c>
      <c r="H1165" s="67">
        <v>354485</v>
      </c>
    </row>
    <row r="1166" spans="2:8" x14ac:dyDescent="0.25">
      <c r="B1166" s="65" t="s">
        <v>45</v>
      </c>
      <c r="C1166" s="66">
        <v>9</v>
      </c>
      <c r="D1166" s="67">
        <v>15.3</v>
      </c>
      <c r="E1166" s="67">
        <v>0.89</v>
      </c>
      <c r="F1166" s="68">
        <f t="shared" si="146"/>
        <v>7.3888888888888884</v>
      </c>
      <c r="G1166" s="69">
        <f t="shared" si="147"/>
        <v>17.191011235955056</v>
      </c>
      <c r="H1166" s="67">
        <v>113050</v>
      </c>
    </row>
    <row r="1167" spans="2:8" x14ac:dyDescent="0.25">
      <c r="B1167" s="65" t="s">
        <v>20</v>
      </c>
      <c r="C1167" s="66">
        <v>4</v>
      </c>
      <c r="D1167" s="67">
        <v>22.2</v>
      </c>
      <c r="E1167" s="67">
        <v>1.8</v>
      </c>
      <c r="F1167" s="68">
        <f t="shared" si="146"/>
        <v>2.693603603603604</v>
      </c>
      <c r="G1167" s="69">
        <f t="shared" si="147"/>
        <v>12.333333333333332</v>
      </c>
      <c r="H1167" s="67">
        <v>59798</v>
      </c>
    </row>
    <row r="1168" spans="2:8" x14ac:dyDescent="0.25">
      <c r="B1168" s="7" t="s">
        <v>255</v>
      </c>
      <c r="C1168" s="7">
        <f>SUM(C1160:C1167)</f>
        <v>112</v>
      </c>
      <c r="D1168" s="9">
        <f>SUM(D1160:D1167)</f>
        <v>1335.73</v>
      </c>
      <c r="E1168" s="9">
        <f>SUM(E1160:E1167)</f>
        <v>208.41</v>
      </c>
      <c r="F1168" s="10">
        <f t="shared" si="146"/>
        <v>4.5970634035321511</v>
      </c>
      <c r="G1168" s="11">
        <f t="shared" si="147"/>
        <v>6.4091454344801111</v>
      </c>
      <c r="H1168" s="9">
        <f>SUM(H1160:H1167)</f>
        <v>6140435.5</v>
      </c>
    </row>
    <row r="1169" spans="2:8" x14ac:dyDescent="0.25">
      <c r="B1169" s="83" t="s">
        <v>256</v>
      </c>
      <c r="D1169" s="1"/>
      <c r="E1169" s="1"/>
      <c r="G1169" s="13"/>
    </row>
    <row r="1170" spans="2:8" x14ac:dyDescent="0.25">
      <c r="B1170" s="65" t="s">
        <v>40</v>
      </c>
      <c r="C1170" s="66">
        <v>5</v>
      </c>
      <c r="D1170" s="67">
        <v>24</v>
      </c>
      <c r="E1170" s="67">
        <v>2</v>
      </c>
      <c r="F1170" s="68">
        <f t="shared" ref="F1170:F1176" si="148">(H1170/D1170)/1000</f>
        <v>3.4354166666666663</v>
      </c>
      <c r="G1170" s="69">
        <f t="shared" ref="G1170:G1176" si="149">D1170/E1170</f>
        <v>12</v>
      </c>
      <c r="H1170" s="67">
        <v>82450</v>
      </c>
    </row>
    <row r="1171" spans="2:8" x14ac:dyDescent="0.25">
      <c r="B1171" s="65" t="s">
        <v>13</v>
      </c>
      <c r="C1171" s="66">
        <v>8</v>
      </c>
      <c r="D1171" s="67">
        <v>60</v>
      </c>
      <c r="E1171" s="67">
        <v>7</v>
      </c>
      <c r="F1171" s="68">
        <f t="shared" si="148"/>
        <v>3.0058333333333334</v>
      </c>
      <c r="G1171" s="69">
        <f t="shared" si="149"/>
        <v>8.5714285714285712</v>
      </c>
      <c r="H1171" s="67">
        <v>180350</v>
      </c>
    </row>
    <row r="1172" spans="2:8" x14ac:dyDescent="0.25">
      <c r="B1172" s="65" t="s">
        <v>41</v>
      </c>
      <c r="C1172" s="66">
        <v>7</v>
      </c>
      <c r="D1172" s="67">
        <v>46</v>
      </c>
      <c r="E1172" s="67">
        <v>7</v>
      </c>
      <c r="F1172" s="68">
        <f t="shared" si="148"/>
        <v>3.6565217391304348</v>
      </c>
      <c r="G1172" s="69">
        <f t="shared" si="149"/>
        <v>6.5714285714285712</v>
      </c>
      <c r="H1172" s="67">
        <v>168200</v>
      </c>
    </row>
    <row r="1173" spans="2:8" x14ac:dyDescent="0.25">
      <c r="B1173" s="65" t="s">
        <v>30</v>
      </c>
      <c r="C1173" s="66">
        <v>6</v>
      </c>
      <c r="D1173" s="67">
        <v>70</v>
      </c>
      <c r="E1173" s="67">
        <v>6</v>
      </c>
      <c r="F1173" s="68">
        <f t="shared" si="148"/>
        <v>4.1857142857142851</v>
      </c>
      <c r="G1173" s="69">
        <f t="shared" si="149"/>
        <v>11.666666666666666</v>
      </c>
      <c r="H1173" s="67">
        <v>293000</v>
      </c>
    </row>
    <row r="1174" spans="2:8" x14ac:dyDescent="0.25">
      <c r="B1174" s="65" t="s">
        <v>17</v>
      </c>
      <c r="C1174" s="66">
        <v>20</v>
      </c>
      <c r="D1174" s="67">
        <v>25</v>
      </c>
      <c r="E1174" s="67">
        <v>20</v>
      </c>
      <c r="F1174" s="68">
        <f t="shared" si="148"/>
        <v>2.5</v>
      </c>
      <c r="G1174" s="69">
        <f t="shared" si="149"/>
        <v>1.25</v>
      </c>
      <c r="H1174" s="67">
        <v>62500</v>
      </c>
    </row>
    <row r="1175" spans="2:8" x14ac:dyDescent="0.25">
      <c r="B1175" s="65" t="s">
        <v>119</v>
      </c>
      <c r="C1175" s="66">
        <v>2</v>
      </c>
      <c r="D1175" s="67">
        <v>3</v>
      </c>
      <c r="E1175" s="67">
        <v>0.8</v>
      </c>
      <c r="F1175" s="68">
        <f t="shared" si="148"/>
        <v>4.9333333333333327</v>
      </c>
      <c r="G1175" s="69">
        <f t="shared" si="149"/>
        <v>3.75</v>
      </c>
      <c r="H1175" s="67">
        <v>14800</v>
      </c>
    </row>
    <row r="1176" spans="2:8" x14ac:dyDescent="0.25">
      <c r="B1176" s="7" t="s">
        <v>257</v>
      </c>
      <c r="C1176" s="7">
        <f>SUM(C1170:C1175)</f>
        <v>48</v>
      </c>
      <c r="D1176" s="9">
        <f>SUM(D1170:D1175)</f>
        <v>228</v>
      </c>
      <c r="E1176" s="9">
        <f>SUM(E1170:E1175)</f>
        <v>42.8</v>
      </c>
      <c r="F1176" s="10">
        <f t="shared" si="148"/>
        <v>3.5144736842105262</v>
      </c>
      <c r="G1176" s="11">
        <f t="shared" si="149"/>
        <v>5.3271028037383177</v>
      </c>
      <c r="H1176" s="9">
        <f>SUM(H1170:H1175)</f>
        <v>801300</v>
      </c>
    </row>
    <row r="1177" spans="2:8" x14ac:dyDescent="0.25">
      <c r="B1177" s="83" t="s">
        <v>258</v>
      </c>
      <c r="D1177" s="1"/>
      <c r="E1177" s="1"/>
      <c r="G1177" s="13"/>
    </row>
    <row r="1178" spans="2:8" x14ac:dyDescent="0.25">
      <c r="B1178" s="65" t="s">
        <v>40</v>
      </c>
      <c r="C1178" s="66">
        <v>6</v>
      </c>
      <c r="D1178" s="67">
        <v>20</v>
      </c>
      <c r="E1178" s="67">
        <v>2.5</v>
      </c>
      <c r="F1178" s="68">
        <f t="shared" ref="F1178:F1184" si="150">(H1178/D1178)/1000</f>
        <v>3.1775000000000002</v>
      </c>
      <c r="G1178" s="69">
        <f t="shared" ref="G1178:G1184" si="151">D1178/E1178</f>
        <v>8</v>
      </c>
      <c r="H1178" s="67">
        <v>63550</v>
      </c>
    </row>
    <row r="1179" spans="2:8" x14ac:dyDescent="0.25">
      <c r="B1179" s="65" t="s">
        <v>13</v>
      </c>
      <c r="C1179" s="66">
        <v>16</v>
      </c>
      <c r="D1179" s="67">
        <v>70</v>
      </c>
      <c r="E1179" s="67">
        <v>7</v>
      </c>
      <c r="F1179" s="68">
        <f t="shared" si="150"/>
        <v>3.0678571428571426</v>
      </c>
      <c r="G1179" s="69">
        <f t="shared" si="151"/>
        <v>10</v>
      </c>
      <c r="H1179" s="67">
        <v>214750</v>
      </c>
    </row>
    <row r="1180" spans="2:8" x14ac:dyDescent="0.25">
      <c r="B1180" s="65" t="s">
        <v>41</v>
      </c>
      <c r="C1180" s="66">
        <v>8</v>
      </c>
      <c r="D1180" s="67">
        <v>35</v>
      </c>
      <c r="E1180" s="67">
        <v>6</v>
      </c>
      <c r="F1180" s="68">
        <f t="shared" si="150"/>
        <v>3.8348571428571425</v>
      </c>
      <c r="G1180" s="69">
        <f t="shared" si="151"/>
        <v>5.833333333333333</v>
      </c>
      <c r="H1180" s="67">
        <v>134220</v>
      </c>
    </row>
    <row r="1181" spans="2:8" x14ac:dyDescent="0.25">
      <c r="B1181" s="65" t="s">
        <v>30</v>
      </c>
      <c r="C1181" s="66">
        <v>14</v>
      </c>
      <c r="D1181" s="67">
        <v>90</v>
      </c>
      <c r="E1181" s="67">
        <v>8</v>
      </c>
      <c r="F1181" s="68">
        <f t="shared" si="150"/>
        <v>3.7555555555555555</v>
      </c>
      <c r="G1181" s="69">
        <f t="shared" si="151"/>
        <v>11.25</v>
      </c>
      <c r="H1181" s="67">
        <v>338000</v>
      </c>
    </row>
    <row r="1182" spans="2:8" x14ac:dyDescent="0.25">
      <c r="B1182" s="65" t="s">
        <v>183</v>
      </c>
      <c r="C1182" s="66">
        <v>1</v>
      </c>
      <c r="D1182" s="67">
        <v>55</v>
      </c>
      <c r="E1182" s="67">
        <v>2</v>
      </c>
      <c r="F1182" s="68">
        <f t="shared" si="150"/>
        <v>3.709090909090909</v>
      </c>
      <c r="G1182" s="69">
        <f t="shared" si="151"/>
        <v>27.5</v>
      </c>
      <c r="H1182" s="67">
        <v>204000</v>
      </c>
    </row>
    <row r="1183" spans="2:8" x14ac:dyDescent="0.25">
      <c r="B1183" s="65" t="s">
        <v>119</v>
      </c>
      <c r="C1183" s="66">
        <v>3</v>
      </c>
      <c r="D1183" s="67">
        <v>43</v>
      </c>
      <c r="E1183" s="67">
        <v>2.5</v>
      </c>
      <c r="F1183" s="68">
        <f t="shared" si="150"/>
        <v>5.3860465116279075</v>
      </c>
      <c r="G1183" s="69">
        <f t="shared" si="151"/>
        <v>17.2</v>
      </c>
      <c r="H1183" s="67">
        <v>231600</v>
      </c>
    </row>
    <row r="1184" spans="2:8" x14ac:dyDescent="0.25">
      <c r="B1184" s="7" t="s">
        <v>259</v>
      </c>
      <c r="C1184" s="7">
        <f>SUM(C1178:C1183)</f>
        <v>48</v>
      </c>
      <c r="D1184" s="9">
        <f>SUM(D1178:D1183)</f>
        <v>313</v>
      </c>
      <c r="E1184" s="9">
        <f>SUM(E1178:E1183)</f>
        <v>28</v>
      </c>
      <c r="F1184" s="10">
        <f t="shared" si="150"/>
        <v>3.7895207667731627</v>
      </c>
      <c r="G1184" s="11">
        <f t="shared" si="151"/>
        <v>11.178571428571429</v>
      </c>
      <c r="H1184" s="9">
        <f>SUM(H1178:H1183)</f>
        <v>1186120</v>
      </c>
    </row>
    <row r="1185" spans="2:8" x14ac:dyDescent="0.25">
      <c r="B1185" s="83" t="s">
        <v>260</v>
      </c>
      <c r="D1185" s="1"/>
      <c r="E1185" s="1"/>
      <c r="G1185" s="13"/>
    </row>
    <row r="1186" spans="2:8" x14ac:dyDescent="0.25">
      <c r="B1186" s="65" t="s">
        <v>40</v>
      </c>
      <c r="C1186" s="66">
        <v>1</v>
      </c>
      <c r="D1186" s="67">
        <v>12</v>
      </c>
      <c r="E1186" s="67">
        <v>1.1100000000000001</v>
      </c>
      <c r="F1186" s="68">
        <f t="shared" ref="F1186:F1193" si="152">(H1186/D1186)/1000</f>
        <v>3.2216666666666667</v>
      </c>
      <c r="G1186" s="69">
        <f t="shared" ref="G1186:G1193" si="153">D1186/E1186</f>
        <v>10.810810810810811</v>
      </c>
      <c r="H1186" s="67">
        <v>38660</v>
      </c>
    </row>
    <row r="1187" spans="2:8" x14ac:dyDescent="0.25">
      <c r="B1187" s="65" t="s">
        <v>29</v>
      </c>
      <c r="C1187" s="66">
        <v>2</v>
      </c>
      <c r="D1187" s="67">
        <v>32.6</v>
      </c>
      <c r="E1187" s="67">
        <v>2.6</v>
      </c>
      <c r="F1187" s="68">
        <f t="shared" si="152"/>
        <v>3.2228834355828222</v>
      </c>
      <c r="G1187" s="69">
        <f t="shared" si="153"/>
        <v>12.538461538461538</v>
      </c>
      <c r="H1187" s="67">
        <v>105066</v>
      </c>
    </row>
    <row r="1188" spans="2:8" x14ac:dyDescent="0.25">
      <c r="B1188" s="65" t="s">
        <v>105</v>
      </c>
      <c r="C1188" s="66">
        <v>2</v>
      </c>
      <c r="D1188" s="67">
        <v>122.45</v>
      </c>
      <c r="E1188" s="67">
        <v>2.57</v>
      </c>
      <c r="F1188" s="68">
        <f t="shared" si="152"/>
        <v>6.0555737035524695</v>
      </c>
      <c r="G1188" s="69">
        <f t="shared" si="153"/>
        <v>47.645914396887164</v>
      </c>
      <c r="H1188" s="67">
        <v>741505</v>
      </c>
    </row>
    <row r="1189" spans="2:8" x14ac:dyDescent="0.25">
      <c r="B1189" s="65" t="s">
        <v>92</v>
      </c>
      <c r="C1189" s="66">
        <v>2</v>
      </c>
      <c r="D1189" s="67">
        <v>24.35</v>
      </c>
      <c r="E1189" s="67">
        <v>2.1</v>
      </c>
      <c r="F1189" s="68">
        <f t="shared" si="152"/>
        <v>15.147843942505133</v>
      </c>
      <c r="G1189" s="69">
        <f t="shared" si="153"/>
        <v>11.595238095238095</v>
      </c>
      <c r="H1189" s="67">
        <v>368850</v>
      </c>
    </row>
    <row r="1190" spans="2:8" x14ac:dyDescent="0.25">
      <c r="B1190" s="65" t="s">
        <v>94</v>
      </c>
      <c r="C1190" s="66">
        <v>2</v>
      </c>
      <c r="D1190" s="67">
        <v>19</v>
      </c>
      <c r="E1190" s="67">
        <v>2.8</v>
      </c>
      <c r="F1190" s="68">
        <f t="shared" si="152"/>
        <v>8.0526315789473681</v>
      </c>
      <c r="G1190" s="69">
        <f t="shared" si="153"/>
        <v>6.7857142857142865</v>
      </c>
      <c r="H1190" s="67">
        <v>153000</v>
      </c>
    </row>
    <row r="1191" spans="2:8" x14ac:dyDescent="0.25">
      <c r="B1191" s="65" t="s">
        <v>20</v>
      </c>
      <c r="C1191" s="66">
        <v>1</v>
      </c>
      <c r="D1191" s="67">
        <v>26.2</v>
      </c>
      <c r="E1191" s="67">
        <v>0.84</v>
      </c>
      <c r="F1191" s="68">
        <f t="shared" si="152"/>
        <v>4.2480916030534353</v>
      </c>
      <c r="G1191" s="69">
        <f t="shared" si="153"/>
        <v>31.19047619047619</v>
      </c>
      <c r="H1191" s="67">
        <v>111300</v>
      </c>
    </row>
    <row r="1192" spans="2:8" x14ac:dyDescent="0.25">
      <c r="B1192" s="65" t="s">
        <v>95</v>
      </c>
      <c r="C1192" s="66">
        <v>2</v>
      </c>
      <c r="D1192" s="67">
        <v>14.7</v>
      </c>
      <c r="E1192" s="67">
        <v>1.81</v>
      </c>
      <c r="F1192" s="68">
        <f t="shared" si="152"/>
        <v>5.7517006802721093</v>
      </c>
      <c r="G1192" s="69">
        <f t="shared" si="153"/>
        <v>8.1215469613259668</v>
      </c>
      <c r="H1192" s="67">
        <v>84550</v>
      </c>
    </row>
    <row r="1193" spans="2:8" x14ac:dyDescent="0.25">
      <c r="B1193" s="7" t="s">
        <v>261</v>
      </c>
      <c r="C1193" s="7">
        <f>SUM(C1186:C1192)</f>
        <v>12</v>
      </c>
      <c r="D1193" s="9">
        <f>SUM(D1186:D1192)</f>
        <v>251.29999999999998</v>
      </c>
      <c r="E1193" s="9">
        <f>SUM(E1186:E1192)</f>
        <v>13.83</v>
      </c>
      <c r="F1193" s="10">
        <f t="shared" si="152"/>
        <v>6.3785555113410277</v>
      </c>
      <c r="G1193" s="11">
        <f t="shared" si="153"/>
        <v>18.170643528561097</v>
      </c>
      <c r="H1193" s="9">
        <f>SUM(H1186:H1192)</f>
        <v>1602931</v>
      </c>
    </row>
    <row r="1194" spans="2:8" x14ac:dyDescent="0.25">
      <c r="B1194" s="83" t="s">
        <v>262</v>
      </c>
      <c r="D1194" s="1"/>
      <c r="E1194" s="1"/>
      <c r="G1194" s="13"/>
    </row>
    <row r="1195" spans="2:8" x14ac:dyDescent="0.25">
      <c r="B1195" s="65" t="s">
        <v>11</v>
      </c>
      <c r="C1195" s="66">
        <v>2</v>
      </c>
      <c r="D1195" s="67">
        <v>76.7</v>
      </c>
      <c r="E1195" s="67">
        <v>2.8</v>
      </c>
      <c r="F1195" s="68">
        <f t="shared" ref="F1195:F1225" si="154">(H1195/D1195)/1000</f>
        <v>3.2421773142112125</v>
      </c>
      <c r="G1195" s="69">
        <f t="shared" ref="G1195:G1225" si="155">D1195/E1195</f>
        <v>27.392857142857146</v>
      </c>
      <c r="H1195" s="67">
        <v>248675</v>
      </c>
    </row>
    <row r="1196" spans="2:8" x14ac:dyDescent="0.25">
      <c r="B1196" s="65" t="s">
        <v>40</v>
      </c>
      <c r="C1196" s="66">
        <v>3</v>
      </c>
      <c r="D1196" s="67">
        <v>68.349999999999994</v>
      </c>
      <c r="E1196" s="67">
        <v>4.3</v>
      </c>
      <c r="F1196" s="68">
        <f t="shared" si="154"/>
        <v>3.2827359180687639</v>
      </c>
      <c r="G1196" s="69">
        <f t="shared" si="155"/>
        <v>15.895348837209301</v>
      </c>
      <c r="H1196" s="67">
        <v>224375</v>
      </c>
    </row>
    <row r="1197" spans="2:8" x14ac:dyDescent="0.25">
      <c r="B1197" s="65" t="s">
        <v>100</v>
      </c>
      <c r="C1197" s="66">
        <v>2</v>
      </c>
      <c r="D1197" s="67">
        <v>27.15</v>
      </c>
      <c r="E1197" s="67">
        <v>1.3</v>
      </c>
      <c r="F1197" s="68">
        <f t="shared" si="154"/>
        <v>3.0302025782688764</v>
      </c>
      <c r="G1197" s="69">
        <f t="shared" si="155"/>
        <v>20.884615384615383</v>
      </c>
      <c r="H1197" s="67">
        <v>82270</v>
      </c>
    </row>
    <row r="1198" spans="2:8" x14ac:dyDescent="0.25">
      <c r="B1198" s="65" t="s">
        <v>29</v>
      </c>
      <c r="C1198" s="66">
        <v>3</v>
      </c>
      <c r="D1198" s="67">
        <v>351.8</v>
      </c>
      <c r="E1198" s="67">
        <v>21.5</v>
      </c>
      <c r="F1198" s="68">
        <f t="shared" si="154"/>
        <v>3.0887578169414436</v>
      </c>
      <c r="G1198" s="69">
        <f t="shared" si="155"/>
        <v>16.36279069767442</v>
      </c>
      <c r="H1198" s="67">
        <v>1086625</v>
      </c>
    </row>
    <row r="1199" spans="2:8" x14ac:dyDescent="0.25">
      <c r="B1199" s="65" t="s">
        <v>41</v>
      </c>
      <c r="C1199" s="66">
        <v>5</v>
      </c>
      <c r="D1199" s="67">
        <v>587.1</v>
      </c>
      <c r="E1199" s="67">
        <v>72</v>
      </c>
      <c r="F1199" s="68">
        <f t="shared" si="154"/>
        <v>4.4655084312723554</v>
      </c>
      <c r="G1199" s="69">
        <f t="shared" si="155"/>
        <v>8.1541666666666668</v>
      </c>
      <c r="H1199" s="67">
        <v>2621700</v>
      </c>
    </row>
    <row r="1200" spans="2:8" x14ac:dyDescent="0.25">
      <c r="B1200" s="65" t="s">
        <v>30</v>
      </c>
      <c r="C1200" s="66">
        <v>8</v>
      </c>
      <c r="D1200" s="67">
        <v>360.9</v>
      </c>
      <c r="E1200" s="67">
        <v>85</v>
      </c>
      <c r="F1200" s="68">
        <f t="shared" si="154"/>
        <v>5.237309504017734</v>
      </c>
      <c r="G1200" s="69">
        <f t="shared" si="155"/>
        <v>4.2458823529411758</v>
      </c>
      <c r="H1200" s="67">
        <v>1890145</v>
      </c>
    </row>
    <row r="1201" spans="2:8" x14ac:dyDescent="0.25">
      <c r="B1201" s="65" t="s">
        <v>42</v>
      </c>
      <c r="C1201" s="66">
        <v>2</v>
      </c>
      <c r="D1201" s="67">
        <v>37.9</v>
      </c>
      <c r="E1201" s="67">
        <v>2.2000000000000002</v>
      </c>
      <c r="F1201" s="68">
        <f t="shared" si="154"/>
        <v>3.0722955145118735</v>
      </c>
      <c r="G1201" s="69">
        <f t="shared" si="155"/>
        <v>17.227272727272727</v>
      </c>
      <c r="H1201" s="67">
        <v>116440</v>
      </c>
    </row>
    <row r="1202" spans="2:8" x14ac:dyDescent="0.25">
      <c r="B1202" s="65" t="s">
        <v>199</v>
      </c>
      <c r="C1202" s="66">
        <v>2</v>
      </c>
      <c r="D1202" s="67">
        <v>107</v>
      </c>
      <c r="E1202" s="67">
        <v>5.2</v>
      </c>
      <c r="F1202" s="68">
        <f t="shared" si="154"/>
        <v>3.0182242990654204</v>
      </c>
      <c r="G1202" s="69">
        <f t="shared" si="155"/>
        <v>20.576923076923077</v>
      </c>
      <c r="H1202" s="67">
        <v>322950</v>
      </c>
    </row>
    <row r="1203" spans="2:8" x14ac:dyDescent="0.25">
      <c r="B1203" s="65" t="s">
        <v>200</v>
      </c>
      <c r="C1203" s="66">
        <v>2</v>
      </c>
      <c r="D1203" s="67">
        <v>41</v>
      </c>
      <c r="E1203" s="67">
        <v>2.6</v>
      </c>
      <c r="F1203" s="68">
        <f t="shared" si="154"/>
        <v>3.4829268292682927</v>
      </c>
      <c r="G1203" s="69">
        <f t="shared" si="155"/>
        <v>15.769230769230768</v>
      </c>
      <c r="H1203" s="67">
        <v>142800</v>
      </c>
    </row>
    <row r="1204" spans="2:8" x14ac:dyDescent="0.25">
      <c r="B1204" s="65" t="s">
        <v>92</v>
      </c>
      <c r="C1204" s="66">
        <v>2</v>
      </c>
      <c r="D1204" s="67">
        <v>131.65</v>
      </c>
      <c r="E1204" s="67">
        <v>8</v>
      </c>
      <c r="F1204" s="68">
        <f t="shared" si="154"/>
        <v>2.8862514242309154</v>
      </c>
      <c r="G1204" s="69">
        <f t="shared" si="155"/>
        <v>16.456250000000001</v>
      </c>
      <c r="H1204" s="67">
        <v>379975</v>
      </c>
    </row>
    <row r="1205" spans="2:8" x14ac:dyDescent="0.25">
      <c r="B1205" s="65" t="s">
        <v>101</v>
      </c>
      <c r="C1205" s="66">
        <v>2</v>
      </c>
      <c r="D1205" s="67">
        <v>153.75</v>
      </c>
      <c r="E1205" s="67">
        <v>6.7</v>
      </c>
      <c r="F1205" s="68">
        <f t="shared" si="154"/>
        <v>2.7532682926829271</v>
      </c>
      <c r="G1205" s="69">
        <f t="shared" si="155"/>
        <v>22.947761194029852</v>
      </c>
      <c r="H1205" s="67">
        <v>423315</v>
      </c>
    </row>
    <row r="1206" spans="2:8" x14ac:dyDescent="0.25">
      <c r="B1206" s="65" t="s">
        <v>102</v>
      </c>
      <c r="C1206" s="66">
        <v>1</v>
      </c>
      <c r="D1206" s="67">
        <v>114.4</v>
      </c>
      <c r="E1206" s="67">
        <v>0.8</v>
      </c>
      <c r="F1206" s="68">
        <f t="shared" si="154"/>
        <v>2.9829982517482518</v>
      </c>
      <c r="G1206" s="69">
        <f t="shared" si="155"/>
        <v>143</v>
      </c>
      <c r="H1206" s="67">
        <v>341255</v>
      </c>
    </row>
    <row r="1207" spans="2:8" x14ac:dyDescent="0.25">
      <c r="B1207" s="65" t="s">
        <v>94</v>
      </c>
      <c r="C1207" s="66">
        <v>3</v>
      </c>
      <c r="D1207" s="67">
        <v>757.9</v>
      </c>
      <c r="E1207" s="67">
        <v>18</v>
      </c>
      <c r="F1207" s="68">
        <f t="shared" si="154"/>
        <v>6.1487267449531604</v>
      </c>
      <c r="G1207" s="69">
        <f t="shared" si="155"/>
        <v>42.105555555555554</v>
      </c>
      <c r="H1207" s="67">
        <v>4660120</v>
      </c>
    </row>
    <row r="1208" spans="2:8" x14ac:dyDescent="0.25">
      <c r="B1208" s="65" t="s">
        <v>182</v>
      </c>
      <c r="C1208" s="66">
        <v>1</v>
      </c>
      <c r="D1208" s="67">
        <v>91.2</v>
      </c>
      <c r="E1208" s="67">
        <v>3.8</v>
      </c>
      <c r="F1208" s="68">
        <f t="shared" si="154"/>
        <v>3.593969298245614</v>
      </c>
      <c r="G1208" s="69">
        <f t="shared" si="155"/>
        <v>24.000000000000004</v>
      </c>
      <c r="H1208" s="67">
        <v>327770</v>
      </c>
    </row>
    <row r="1209" spans="2:8" x14ac:dyDescent="0.25">
      <c r="B1209" s="65" t="s">
        <v>17</v>
      </c>
      <c r="C1209" s="66">
        <v>12</v>
      </c>
      <c r="D1209" s="67">
        <v>38.5</v>
      </c>
      <c r="E1209" s="67">
        <v>30</v>
      </c>
      <c r="F1209" s="68">
        <f t="shared" si="154"/>
        <v>8.1038961038961048</v>
      </c>
      <c r="G1209" s="69">
        <f t="shared" si="155"/>
        <v>1.2833333333333334</v>
      </c>
      <c r="H1209" s="67">
        <v>312000</v>
      </c>
    </row>
    <row r="1210" spans="2:8" x14ac:dyDescent="0.25">
      <c r="B1210" s="65" t="s">
        <v>44</v>
      </c>
      <c r="C1210" s="66">
        <v>2</v>
      </c>
      <c r="D1210" s="67">
        <v>21.8</v>
      </c>
      <c r="E1210" s="67">
        <v>1.4</v>
      </c>
      <c r="F1210" s="68">
        <f t="shared" si="154"/>
        <v>2.6146788990825689</v>
      </c>
      <c r="G1210" s="69">
        <f t="shared" si="155"/>
        <v>15.571428571428573</v>
      </c>
      <c r="H1210" s="67">
        <v>57000</v>
      </c>
    </row>
    <row r="1211" spans="2:8" x14ac:dyDescent="0.25">
      <c r="B1211" s="65" t="s">
        <v>45</v>
      </c>
      <c r="C1211" s="66">
        <v>3</v>
      </c>
      <c r="D1211" s="67">
        <v>91.26</v>
      </c>
      <c r="E1211" s="67">
        <v>4.4000000000000004</v>
      </c>
      <c r="F1211" s="68">
        <f t="shared" si="154"/>
        <v>3.0322923515231204</v>
      </c>
      <c r="G1211" s="69">
        <f t="shared" si="155"/>
        <v>20.740909090909092</v>
      </c>
      <c r="H1211" s="67">
        <v>276727</v>
      </c>
    </row>
    <row r="1212" spans="2:8" x14ac:dyDescent="0.25">
      <c r="B1212" s="65" t="s">
        <v>130</v>
      </c>
      <c r="C1212" s="66">
        <v>2</v>
      </c>
      <c r="D1212" s="67">
        <v>129.25</v>
      </c>
      <c r="E1212" s="67">
        <v>9.8000000000000007</v>
      </c>
      <c r="F1212" s="68">
        <f t="shared" si="154"/>
        <v>3.464487427466151</v>
      </c>
      <c r="G1212" s="69">
        <f t="shared" si="155"/>
        <v>13.188775510204081</v>
      </c>
      <c r="H1212" s="67">
        <v>447785</v>
      </c>
    </row>
    <row r="1213" spans="2:8" x14ac:dyDescent="0.25">
      <c r="B1213" s="65" t="s">
        <v>23</v>
      </c>
      <c r="C1213" s="66">
        <v>14</v>
      </c>
      <c r="D1213" s="67">
        <v>84.3</v>
      </c>
      <c r="E1213" s="67">
        <v>33</v>
      </c>
      <c r="F1213" s="68">
        <f t="shared" si="154"/>
        <v>2.9274021352313166</v>
      </c>
      <c r="G1213" s="69">
        <f t="shared" si="155"/>
        <v>2.5545454545454547</v>
      </c>
      <c r="H1213" s="67">
        <v>246780</v>
      </c>
    </row>
    <row r="1214" spans="2:8" x14ac:dyDescent="0.25">
      <c r="B1214" s="65" t="s">
        <v>48</v>
      </c>
      <c r="C1214" s="66">
        <v>10</v>
      </c>
      <c r="D1214" s="67">
        <v>185.7</v>
      </c>
      <c r="E1214" s="67">
        <v>22</v>
      </c>
      <c r="F1214" s="68">
        <f t="shared" si="154"/>
        <v>3.0700053850296176</v>
      </c>
      <c r="G1214" s="69">
        <f t="shared" si="155"/>
        <v>8.4409090909090896</v>
      </c>
      <c r="H1214" s="67">
        <v>570100</v>
      </c>
    </row>
    <row r="1215" spans="2:8" x14ac:dyDescent="0.25">
      <c r="B1215" s="65" t="s">
        <v>49</v>
      </c>
      <c r="C1215" s="66">
        <v>1</v>
      </c>
      <c r="D1215" s="67">
        <v>5.9</v>
      </c>
      <c r="E1215" s="67">
        <v>1</v>
      </c>
      <c r="F1215" s="68">
        <f t="shared" si="154"/>
        <v>6.2457627118644066</v>
      </c>
      <c r="G1215" s="69">
        <f t="shared" si="155"/>
        <v>5.9</v>
      </c>
      <c r="H1215" s="67">
        <v>36850</v>
      </c>
    </row>
    <row r="1216" spans="2:8" x14ac:dyDescent="0.25">
      <c r="B1216" s="65" t="s">
        <v>50</v>
      </c>
      <c r="C1216" s="66">
        <v>1</v>
      </c>
      <c r="D1216" s="67">
        <v>68.900000000000006</v>
      </c>
      <c r="E1216" s="67">
        <v>1.4</v>
      </c>
      <c r="F1216" s="68">
        <f t="shared" si="154"/>
        <v>2.3512336719883886</v>
      </c>
      <c r="G1216" s="69">
        <f t="shared" si="155"/>
        <v>49.214285714285722</v>
      </c>
      <c r="H1216" s="67">
        <v>162000</v>
      </c>
    </row>
    <row r="1217" spans="2:8" x14ac:dyDescent="0.25">
      <c r="B1217" s="65" t="s">
        <v>52</v>
      </c>
      <c r="C1217" s="66">
        <v>2</v>
      </c>
      <c r="D1217" s="67">
        <v>177.25</v>
      </c>
      <c r="E1217" s="67">
        <v>6</v>
      </c>
      <c r="F1217" s="68">
        <f t="shared" si="154"/>
        <v>5.3478138222849081</v>
      </c>
      <c r="G1217" s="69">
        <f t="shared" si="155"/>
        <v>29.541666666666668</v>
      </c>
      <c r="H1217" s="67">
        <v>947900</v>
      </c>
    </row>
    <row r="1218" spans="2:8" x14ac:dyDescent="0.25">
      <c r="B1218" s="65" t="s">
        <v>24</v>
      </c>
      <c r="C1218" s="66">
        <v>4</v>
      </c>
      <c r="D1218" s="67">
        <v>261.2</v>
      </c>
      <c r="E1218" s="67">
        <v>16</v>
      </c>
      <c r="F1218" s="68">
        <f t="shared" si="154"/>
        <v>3.2595712098009191</v>
      </c>
      <c r="G1218" s="69">
        <f t="shared" si="155"/>
        <v>16.324999999999999</v>
      </c>
      <c r="H1218" s="67">
        <v>851400</v>
      </c>
    </row>
    <row r="1219" spans="2:8" x14ac:dyDescent="0.25">
      <c r="B1219" s="65" t="s">
        <v>183</v>
      </c>
      <c r="C1219" s="66">
        <v>2</v>
      </c>
      <c r="D1219" s="67">
        <v>70.3</v>
      </c>
      <c r="E1219" s="67">
        <v>2.9</v>
      </c>
      <c r="F1219" s="68">
        <f t="shared" si="154"/>
        <v>3.0847795163584637</v>
      </c>
      <c r="G1219" s="69">
        <f t="shared" si="155"/>
        <v>24.241379310344826</v>
      </c>
      <c r="H1219" s="67">
        <v>216860</v>
      </c>
    </row>
    <row r="1220" spans="2:8" x14ac:dyDescent="0.25">
      <c r="B1220" s="65" t="s">
        <v>95</v>
      </c>
      <c r="C1220" s="66">
        <v>3</v>
      </c>
      <c r="D1220" s="67">
        <v>159.30000000000001</v>
      </c>
      <c r="E1220" s="67">
        <v>6.6</v>
      </c>
      <c r="F1220" s="68">
        <f t="shared" si="154"/>
        <v>4.5012241054613931</v>
      </c>
      <c r="G1220" s="69">
        <f t="shared" si="155"/>
        <v>24.13636363636364</v>
      </c>
      <c r="H1220" s="67">
        <v>717045</v>
      </c>
    </row>
    <row r="1221" spans="2:8" x14ac:dyDescent="0.25">
      <c r="B1221" s="65" t="s">
        <v>25</v>
      </c>
      <c r="C1221" s="66">
        <v>2</v>
      </c>
      <c r="D1221" s="67">
        <v>24.45</v>
      </c>
      <c r="E1221" s="67">
        <v>1.2</v>
      </c>
      <c r="F1221" s="68">
        <f t="shared" si="154"/>
        <v>2.5327198364008181</v>
      </c>
      <c r="G1221" s="69">
        <f t="shared" si="155"/>
        <v>20.375</v>
      </c>
      <c r="H1221" s="67">
        <v>61925</v>
      </c>
    </row>
    <row r="1222" spans="2:8" x14ac:dyDescent="0.25">
      <c r="B1222" s="65" t="s">
        <v>26</v>
      </c>
      <c r="C1222" s="66">
        <v>2</v>
      </c>
      <c r="D1222" s="67">
        <v>30.05</v>
      </c>
      <c r="E1222" s="67">
        <v>1.5</v>
      </c>
      <c r="F1222" s="68">
        <f t="shared" si="154"/>
        <v>2.1597337770382699</v>
      </c>
      <c r="G1222" s="69">
        <f t="shared" si="155"/>
        <v>20.033333333333335</v>
      </c>
      <c r="H1222" s="67">
        <v>64900</v>
      </c>
    </row>
    <row r="1223" spans="2:8" x14ac:dyDescent="0.25">
      <c r="B1223" s="65" t="s">
        <v>119</v>
      </c>
      <c r="C1223" s="66">
        <v>1</v>
      </c>
      <c r="D1223" s="67">
        <v>259.82</v>
      </c>
      <c r="E1223" s="67">
        <v>5.0999999999999996</v>
      </c>
      <c r="F1223" s="68">
        <f t="shared" si="154"/>
        <v>6.0170002309291046</v>
      </c>
      <c r="G1223" s="69">
        <f t="shared" si="155"/>
        <v>50.945098039215686</v>
      </c>
      <c r="H1223" s="67">
        <v>1563337</v>
      </c>
    </row>
    <row r="1224" spans="2:8" x14ac:dyDescent="0.25">
      <c r="B1224" s="65" t="s">
        <v>53</v>
      </c>
      <c r="C1224" s="66">
        <v>1</v>
      </c>
      <c r="D1224" s="67">
        <v>87.8</v>
      </c>
      <c r="E1224" s="67">
        <v>4.0999999999999996</v>
      </c>
      <c r="F1224" s="68">
        <f t="shared" si="154"/>
        <v>8.848462414578588</v>
      </c>
      <c r="G1224" s="69">
        <f t="shared" si="155"/>
        <v>21.414634146341463</v>
      </c>
      <c r="H1224" s="67">
        <v>776895</v>
      </c>
    </row>
    <row r="1225" spans="2:8" x14ac:dyDescent="0.25">
      <c r="B1225" s="7" t="s">
        <v>263</v>
      </c>
      <c r="C1225" s="7">
        <f>SUM(C1195:C1224)</f>
        <v>100</v>
      </c>
      <c r="D1225" s="9">
        <f>SUM(D1195:D1224)</f>
        <v>4602.5800000000008</v>
      </c>
      <c r="E1225" s="9">
        <f>SUM(E1195:E1224)</f>
        <v>380.59999999999997</v>
      </c>
      <c r="F1225" s="10">
        <f t="shared" si="154"/>
        <v>4.3840452528799059</v>
      </c>
      <c r="G1225" s="11">
        <f t="shared" si="155"/>
        <v>12.092958486600109</v>
      </c>
      <c r="H1225" s="9">
        <f>SUM(H1195:H1224)</f>
        <v>20177919</v>
      </c>
    </row>
    <row r="1226" spans="2:8" x14ac:dyDescent="0.25">
      <c r="B1226" s="83" t="s">
        <v>264</v>
      </c>
      <c r="D1226" s="1"/>
      <c r="E1226" s="1"/>
      <c r="G1226" s="13"/>
    </row>
    <row r="1227" spans="2:8" x14ac:dyDescent="0.25">
      <c r="B1227" s="65" t="s">
        <v>11</v>
      </c>
      <c r="C1227" s="66">
        <v>1</v>
      </c>
      <c r="D1227" s="67">
        <v>36</v>
      </c>
      <c r="E1227" s="67">
        <v>3</v>
      </c>
      <c r="F1227" s="68">
        <f t="shared" ref="F1227:F1233" si="156">(H1227/D1227)/1000</f>
        <v>1.6</v>
      </c>
      <c r="G1227" s="69">
        <f t="shared" ref="G1227:G1233" si="157">D1227/E1227</f>
        <v>12</v>
      </c>
      <c r="H1227" s="67">
        <v>57600</v>
      </c>
    </row>
    <row r="1228" spans="2:8" x14ac:dyDescent="0.25">
      <c r="B1228" s="65" t="s">
        <v>41</v>
      </c>
      <c r="C1228" s="66">
        <v>7</v>
      </c>
      <c r="D1228" s="67">
        <v>9.3000000000000007</v>
      </c>
      <c r="E1228" s="67">
        <v>0.7</v>
      </c>
      <c r="F1228" s="68">
        <f t="shared" si="156"/>
        <v>3.8120967741935483</v>
      </c>
      <c r="G1228" s="69">
        <f t="shared" si="157"/>
        <v>13.285714285714288</v>
      </c>
      <c r="H1228" s="67">
        <v>35452.5</v>
      </c>
    </row>
    <row r="1229" spans="2:8" x14ac:dyDescent="0.25">
      <c r="B1229" s="65" t="s">
        <v>30</v>
      </c>
      <c r="C1229" s="66">
        <v>7</v>
      </c>
      <c r="D1229" s="67">
        <v>19.850000000000001</v>
      </c>
      <c r="E1229" s="67">
        <v>1.4</v>
      </c>
      <c r="F1229" s="68">
        <f t="shared" si="156"/>
        <v>3.979219143576826</v>
      </c>
      <c r="G1229" s="69">
        <f t="shared" si="157"/>
        <v>14.178571428571431</v>
      </c>
      <c r="H1229" s="67">
        <v>78987.5</v>
      </c>
    </row>
    <row r="1230" spans="2:8" x14ac:dyDescent="0.25">
      <c r="B1230" s="65" t="s">
        <v>126</v>
      </c>
      <c r="C1230" s="66">
        <v>1</v>
      </c>
      <c r="D1230" s="67">
        <v>5.76</v>
      </c>
      <c r="E1230" s="67">
        <v>2</v>
      </c>
      <c r="F1230" s="68">
        <f t="shared" si="156"/>
        <v>68</v>
      </c>
      <c r="G1230" s="69">
        <f t="shared" si="157"/>
        <v>2.88</v>
      </c>
      <c r="H1230" s="67">
        <v>391680</v>
      </c>
    </row>
    <row r="1231" spans="2:8" x14ac:dyDescent="0.25">
      <c r="B1231" s="65" t="s">
        <v>17</v>
      </c>
      <c r="C1231" s="66">
        <v>18</v>
      </c>
      <c r="D1231" s="67">
        <v>12.25</v>
      </c>
      <c r="E1231" s="67">
        <v>10.1</v>
      </c>
      <c r="F1231" s="68">
        <f t="shared" si="156"/>
        <v>6.3514285714285714</v>
      </c>
      <c r="G1231" s="69">
        <f t="shared" si="157"/>
        <v>1.2128712871287128</v>
      </c>
      <c r="H1231" s="67">
        <v>77805</v>
      </c>
    </row>
    <row r="1232" spans="2:8" x14ac:dyDescent="0.25">
      <c r="B1232" s="65" t="s">
        <v>36</v>
      </c>
      <c r="C1232" s="66">
        <v>7</v>
      </c>
      <c r="D1232" s="67">
        <v>7477.5</v>
      </c>
      <c r="E1232" s="67">
        <v>177.5</v>
      </c>
      <c r="F1232" s="68">
        <f t="shared" si="156"/>
        <v>0.70183082581076561</v>
      </c>
      <c r="G1232" s="69">
        <f t="shared" si="157"/>
        <v>42.12676056338028</v>
      </c>
      <c r="H1232" s="67">
        <v>5247940</v>
      </c>
    </row>
    <row r="1233" spans="2:8" x14ac:dyDescent="0.25">
      <c r="B1233" s="7" t="s">
        <v>265</v>
      </c>
      <c r="C1233" s="7">
        <f>SUM(C1227:C1232)</f>
        <v>41</v>
      </c>
      <c r="D1233" s="9">
        <f>SUM(D1227:D1232)</f>
        <v>7560.66</v>
      </c>
      <c r="E1233" s="9">
        <f>SUM(E1227:E1232)</f>
        <v>194.7</v>
      </c>
      <c r="F1233" s="10">
        <f t="shared" si="156"/>
        <v>0.77896175730690176</v>
      </c>
      <c r="G1233" s="11">
        <f t="shared" si="157"/>
        <v>38.832357473035444</v>
      </c>
      <c r="H1233" s="9">
        <f>SUM(H1227:H1232)</f>
        <v>5889465</v>
      </c>
    </row>
    <row r="1234" spans="2:8" x14ac:dyDescent="0.25">
      <c r="B1234" s="83" t="s">
        <v>266</v>
      </c>
      <c r="D1234" s="1"/>
      <c r="E1234" s="1"/>
      <c r="G1234" s="13"/>
    </row>
    <row r="1235" spans="2:8" x14ac:dyDescent="0.25">
      <c r="B1235" s="65" t="s">
        <v>13</v>
      </c>
      <c r="C1235" s="66">
        <v>3</v>
      </c>
      <c r="D1235" s="67">
        <v>60.29</v>
      </c>
      <c r="E1235" s="67">
        <v>5</v>
      </c>
      <c r="F1235" s="68">
        <f t="shared" ref="F1235:F1240" si="158">(H1235/D1235)/1000</f>
        <v>3.0693979101011779</v>
      </c>
      <c r="G1235" s="69">
        <f t="shared" ref="G1235:G1240" si="159">D1235/E1235</f>
        <v>12.058</v>
      </c>
      <c r="H1235" s="67">
        <v>185054</v>
      </c>
    </row>
    <row r="1236" spans="2:8" x14ac:dyDescent="0.25">
      <c r="B1236" s="65" t="s">
        <v>29</v>
      </c>
      <c r="C1236" s="66">
        <v>1</v>
      </c>
      <c r="D1236" s="67">
        <v>46.29</v>
      </c>
      <c r="E1236" s="67">
        <v>3</v>
      </c>
      <c r="F1236" s="68">
        <f t="shared" si="158"/>
        <v>3.6192266148196155</v>
      </c>
      <c r="G1236" s="69">
        <f t="shared" si="159"/>
        <v>15.43</v>
      </c>
      <c r="H1236" s="67">
        <v>167534</v>
      </c>
    </row>
    <row r="1237" spans="2:8" x14ac:dyDescent="0.25">
      <c r="B1237" s="65" t="s">
        <v>41</v>
      </c>
      <c r="C1237" s="66">
        <v>3</v>
      </c>
      <c r="D1237" s="67">
        <v>30.22</v>
      </c>
      <c r="E1237" s="67">
        <v>4</v>
      </c>
      <c r="F1237" s="68">
        <f t="shared" si="158"/>
        <v>3.7010258107213767</v>
      </c>
      <c r="G1237" s="69">
        <f t="shared" si="159"/>
        <v>7.5549999999999997</v>
      </c>
      <c r="H1237" s="67">
        <v>111845</v>
      </c>
    </row>
    <row r="1238" spans="2:8" x14ac:dyDescent="0.25">
      <c r="B1238" s="65" t="s">
        <v>26</v>
      </c>
      <c r="C1238" s="66">
        <v>2</v>
      </c>
      <c r="D1238" s="67">
        <v>33.6</v>
      </c>
      <c r="E1238" s="67">
        <v>2</v>
      </c>
      <c r="F1238" s="68">
        <f t="shared" si="158"/>
        <v>3.1245535714285713</v>
      </c>
      <c r="G1238" s="69">
        <f t="shared" si="159"/>
        <v>16.8</v>
      </c>
      <c r="H1238" s="67">
        <v>104985</v>
      </c>
    </row>
    <row r="1239" spans="2:8" x14ac:dyDescent="0.25">
      <c r="B1239" s="65" t="s">
        <v>149</v>
      </c>
      <c r="C1239" s="66">
        <v>2</v>
      </c>
      <c r="D1239" s="67">
        <v>8.6</v>
      </c>
      <c r="E1239" s="67">
        <v>5.5</v>
      </c>
      <c r="F1239" s="68">
        <f t="shared" si="158"/>
        <v>17.5</v>
      </c>
      <c r="G1239" s="69">
        <f t="shared" si="159"/>
        <v>1.5636363636363635</v>
      </c>
      <c r="H1239" s="67">
        <v>150500</v>
      </c>
    </row>
    <row r="1240" spans="2:8" x14ac:dyDescent="0.25">
      <c r="B1240" s="7" t="s">
        <v>267</v>
      </c>
      <c r="C1240" s="7">
        <f>SUM(C1235:C1239)</f>
        <v>11</v>
      </c>
      <c r="D1240" s="9">
        <f>SUM(D1235:D1239)</f>
        <v>179</v>
      </c>
      <c r="E1240" s="9">
        <f>SUM(E1235:E1239)</f>
        <v>19.5</v>
      </c>
      <c r="F1240" s="10">
        <f t="shared" si="158"/>
        <v>4.0218882681564248</v>
      </c>
      <c r="G1240" s="11">
        <f t="shared" si="159"/>
        <v>9.1794871794871788</v>
      </c>
      <c r="H1240" s="9">
        <f>SUM(H1235:H1239)</f>
        <v>719918</v>
      </c>
    </row>
    <row r="1241" spans="2:8" x14ac:dyDescent="0.25">
      <c r="B1241" s="83" t="s">
        <v>268</v>
      </c>
      <c r="D1241" s="1"/>
      <c r="E1241" s="1"/>
      <c r="G1241" s="13"/>
    </row>
    <row r="1242" spans="2:8" x14ac:dyDescent="0.25">
      <c r="B1242" s="65" t="s">
        <v>40</v>
      </c>
      <c r="C1242" s="66">
        <v>13</v>
      </c>
      <c r="D1242" s="67">
        <v>14.98</v>
      </c>
      <c r="E1242" s="67">
        <v>1.1599999999999999</v>
      </c>
      <c r="F1242" s="68">
        <f t="shared" ref="F1242:F1257" si="160">(H1242/D1242)/1000</f>
        <v>4.3246328437917221</v>
      </c>
      <c r="G1242" s="69">
        <f t="shared" ref="G1242:G1257" si="161">D1242/E1242</f>
        <v>12.913793103448278</v>
      </c>
      <c r="H1242" s="67">
        <v>64783</v>
      </c>
    </row>
    <row r="1243" spans="2:8" x14ac:dyDescent="0.25">
      <c r="B1243" s="65" t="s">
        <v>13</v>
      </c>
      <c r="C1243" s="66">
        <v>12</v>
      </c>
      <c r="D1243" s="67">
        <v>30.7</v>
      </c>
      <c r="E1243" s="67">
        <v>3.06</v>
      </c>
      <c r="F1243" s="68">
        <f t="shared" si="160"/>
        <v>4.4698697068403908</v>
      </c>
      <c r="G1243" s="69">
        <f t="shared" si="161"/>
        <v>10.032679738562091</v>
      </c>
      <c r="H1243" s="67">
        <v>137225</v>
      </c>
    </row>
    <row r="1244" spans="2:8" x14ac:dyDescent="0.25">
      <c r="B1244" s="65" t="s">
        <v>29</v>
      </c>
      <c r="C1244" s="66">
        <v>18</v>
      </c>
      <c r="D1244" s="67">
        <v>14.18</v>
      </c>
      <c r="E1244" s="67">
        <v>1.26</v>
      </c>
      <c r="F1244" s="68">
        <f t="shared" si="160"/>
        <v>3.684456981664316</v>
      </c>
      <c r="G1244" s="69">
        <f t="shared" si="161"/>
        <v>11.253968253968253</v>
      </c>
      <c r="H1244" s="67">
        <v>52245.599999999999</v>
      </c>
    </row>
    <row r="1245" spans="2:8" x14ac:dyDescent="0.25">
      <c r="B1245" s="65" t="s">
        <v>30</v>
      </c>
      <c r="C1245" s="66">
        <v>5</v>
      </c>
      <c r="D1245" s="67">
        <v>17.3</v>
      </c>
      <c r="E1245" s="67">
        <v>2.92</v>
      </c>
      <c r="F1245" s="68">
        <f t="shared" si="160"/>
        <v>6.2136127167630057</v>
      </c>
      <c r="G1245" s="69">
        <f t="shared" si="161"/>
        <v>5.9246575342465757</v>
      </c>
      <c r="H1245" s="67">
        <v>107495.5</v>
      </c>
    </row>
    <row r="1246" spans="2:8" x14ac:dyDescent="0.25">
      <c r="B1246" s="65" t="s">
        <v>14</v>
      </c>
      <c r="C1246" s="66">
        <v>7</v>
      </c>
      <c r="D1246" s="67">
        <v>1.91</v>
      </c>
      <c r="E1246" s="67">
        <v>0.17</v>
      </c>
      <c r="F1246" s="68">
        <f t="shared" si="160"/>
        <v>3.7526178010471209</v>
      </c>
      <c r="G1246" s="69">
        <f t="shared" si="161"/>
        <v>11.235294117647058</v>
      </c>
      <c r="H1246" s="67">
        <v>7167.5</v>
      </c>
    </row>
    <row r="1247" spans="2:8" x14ac:dyDescent="0.25">
      <c r="B1247" s="65" t="s">
        <v>126</v>
      </c>
      <c r="C1247" s="66">
        <v>5</v>
      </c>
      <c r="D1247" s="67">
        <v>7.72</v>
      </c>
      <c r="E1247" s="67">
        <v>7.6</v>
      </c>
      <c r="F1247" s="68">
        <f t="shared" si="160"/>
        <v>85</v>
      </c>
      <c r="G1247" s="69">
        <f t="shared" si="161"/>
        <v>1.0157894736842106</v>
      </c>
      <c r="H1247" s="67">
        <v>656200</v>
      </c>
    </row>
    <row r="1248" spans="2:8" x14ac:dyDescent="0.25">
      <c r="B1248" s="65" t="s">
        <v>156</v>
      </c>
      <c r="C1248" s="66">
        <v>6</v>
      </c>
      <c r="D1248" s="67">
        <v>1650</v>
      </c>
      <c r="E1248" s="67">
        <v>38.1</v>
      </c>
      <c r="F1248" s="68">
        <f t="shared" si="160"/>
        <v>0.4306060606060606</v>
      </c>
      <c r="G1248" s="69">
        <f t="shared" si="161"/>
        <v>43.30708661417323</v>
      </c>
      <c r="H1248" s="67">
        <v>710500</v>
      </c>
    </row>
    <row r="1249" spans="2:8" x14ac:dyDescent="0.25">
      <c r="B1249" s="65" t="s">
        <v>92</v>
      </c>
      <c r="C1249" s="66">
        <v>13</v>
      </c>
      <c r="D1249" s="67">
        <v>1.58</v>
      </c>
      <c r="E1249" s="67">
        <v>0.2</v>
      </c>
      <c r="F1249" s="68">
        <f t="shared" si="160"/>
        <v>3.4851265822784807</v>
      </c>
      <c r="G1249" s="69">
        <f t="shared" si="161"/>
        <v>7.9</v>
      </c>
      <c r="H1249" s="67">
        <v>5506.5</v>
      </c>
    </row>
    <row r="1250" spans="2:8" x14ac:dyDescent="0.25">
      <c r="B1250" s="65" t="s">
        <v>94</v>
      </c>
      <c r="C1250" s="66">
        <v>15</v>
      </c>
      <c r="D1250" s="67">
        <v>5.94</v>
      </c>
      <c r="E1250" s="67">
        <v>0.32</v>
      </c>
      <c r="F1250" s="68">
        <f t="shared" si="160"/>
        <v>3.46506734006734</v>
      </c>
      <c r="G1250" s="69">
        <f t="shared" si="161"/>
        <v>18.5625</v>
      </c>
      <c r="H1250" s="67">
        <v>20582.5</v>
      </c>
    </row>
    <row r="1251" spans="2:8" x14ac:dyDescent="0.25">
      <c r="B1251" s="65" t="s">
        <v>45</v>
      </c>
      <c r="C1251" s="66">
        <v>9</v>
      </c>
      <c r="D1251" s="67">
        <v>14.5</v>
      </c>
      <c r="E1251" s="67">
        <v>0.83</v>
      </c>
      <c r="F1251" s="68">
        <f t="shared" si="160"/>
        <v>5.2477586206896545</v>
      </c>
      <c r="G1251" s="69">
        <f t="shared" si="161"/>
        <v>17.46987951807229</v>
      </c>
      <c r="H1251" s="67">
        <v>76092.5</v>
      </c>
    </row>
    <row r="1252" spans="2:8" x14ac:dyDescent="0.25">
      <c r="B1252" s="65" t="s">
        <v>49</v>
      </c>
      <c r="C1252" s="66">
        <v>3</v>
      </c>
      <c r="D1252" s="67">
        <v>13.1</v>
      </c>
      <c r="E1252" s="67">
        <v>4.2</v>
      </c>
      <c r="F1252" s="68">
        <f t="shared" si="160"/>
        <v>23.277519083969466</v>
      </c>
      <c r="G1252" s="69">
        <f t="shared" si="161"/>
        <v>3.1190476190476186</v>
      </c>
      <c r="H1252" s="67">
        <v>304935.5</v>
      </c>
    </row>
    <row r="1253" spans="2:8" x14ac:dyDescent="0.25">
      <c r="B1253" s="65" t="s">
        <v>51</v>
      </c>
      <c r="C1253" s="66">
        <v>2</v>
      </c>
      <c r="D1253" s="67">
        <v>5.64</v>
      </c>
      <c r="E1253" s="67">
        <v>1.35</v>
      </c>
      <c r="F1253" s="68">
        <f t="shared" si="160"/>
        <v>8.2411347517730498</v>
      </c>
      <c r="G1253" s="69">
        <f t="shared" si="161"/>
        <v>4.1777777777777771</v>
      </c>
      <c r="H1253" s="67">
        <v>46480</v>
      </c>
    </row>
    <row r="1254" spans="2:8" x14ac:dyDescent="0.25">
      <c r="B1254" s="65" t="s">
        <v>203</v>
      </c>
      <c r="C1254" s="66">
        <v>2</v>
      </c>
      <c r="D1254" s="67">
        <v>19.05</v>
      </c>
      <c r="E1254" s="67">
        <v>0.22</v>
      </c>
      <c r="F1254" s="68">
        <f t="shared" si="160"/>
        <v>17.435564304461941</v>
      </c>
      <c r="G1254" s="69">
        <f t="shared" si="161"/>
        <v>86.590909090909093</v>
      </c>
      <c r="H1254" s="67">
        <v>332147.5</v>
      </c>
    </row>
    <row r="1255" spans="2:8" x14ac:dyDescent="0.25">
      <c r="B1255" s="65" t="s">
        <v>24</v>
      </c>
      <c r="C1255" s="66">
        <v>7</v>
      </c>
      <c r="D1255" s="67">
        <v>2.9</v>
      </c>
      <c r="E1255" s="67">
        <v>0.33</v>
      </c>
      <c r="F1255" s="68">
        <f t="shared" si="160"/>
        <v>8.4482758620689662</v>
      </c>
      <c r="G1255" s="69">
        <f t="shared" si="161"/>
        <v>8.7878787878787872</v>
      </c>
      <c r="H1255" s="67">
        <v>24500</v>
      </c>
    </row>
    <row r="1256" spans="2:8" x14ac:dyDescent="0.25">
      <c r="B1256" s="65" t="s">
        <v>95</v>
      </c>
      <c r="C1256" s="66">
        <v>13</v>
      </c>
      <c r="D1256" s="67">
        <v>4.55</v>
      </c>
      <c r="E1256" s="67">
        <v>0.24</v>
      </c>
      <c r="F1256" s="68">
        <f t="shared" si="160"/>
        <v>4.4596703296703302</v>
      </c>
      <c r="G1256" s="69">
        <f t="shared" si="161"/>
        <v>18.958333333333332</v>
      </c>
      <c r="H1256" s="67">
        <v>20291.5</v>
      </c>
    </row>
    <row r="1257" spans="2:8" x14ac:dyDescent="0.25">
      <c r="B1257" s="7" t="s">
        <v>269</v>
      </c>
      <c r="C1257" s="7">
        <f>SUM(C1242:C1256)</f>
        <v>130</v>
      </c>
      <c r="D1257" s="9">
        <f>SUM(D1242:D1256)</f>
        <v>1804.05</v>
      </c>
      <c r="E1257" s="9">
        <f>SUM(E1242:E1256)</f>
        <v>61.96</v>
      </c>
      <c r="F1257" s="10">
        <f t="shared" si="160"/>
        <v>1.4224398436850421</v>
      </c>
      <c r="G1257" s="11">
        <f t="shared" si="161"/>
        <v>29.116365397030339</v>
      </c>
      <c r="H1257" s="9">
        <f>SUM(H1242:H1256)</f>
        <v>2566152.6</v>
      </c>
    </row>
    <row r="1258" spans="2:8" x14ac:dyDescent="0.25">
      <c r="B1258" s="83" t="s">
        <v>270</v>
      </c>
      <c r="D1258" s="1"/>
      <c r="E1258" s="1"/>
      <c r="G1258" s="13"/>
    </row>
    <row r="1259" spans="2:8" x14ac:dyDescent="0.25">
      <c r="B1259" s="65" t="s">
        <v>11</v>
      </c>
      <c r="C1259" s="66">
        <v>3</v>
      </c>
      <c r="D1259" s="67">
        <v>87</v>
      </c>
      <c r="E1259" s="67">
        <v>10.199999999999999</v>
      </c>
      <c r="F1259" s="68">
        <f t="shared" ref="F1259:F1275" si="162">(H1259/D1259)/1000</f>
        <v>1.3183908045977011</v>
      </c>
      <c r="G1259" s="69">
        <f t="shared" ref="G1259:G1275" si="163">D1259/E1259</f>
        <v>8.5294117647058822</v>
      </c>
      <c r="H1259" s="67">
        <v>114700</v>
      </c>
    </row>
    <row r="1260" spans="2:8" x14ac:dyDescent="0.25">
      <c r="B1260" s="65" t="s">
        <v>40</v>
      </c>
      <c r="C1260" s="66">
        <v>4</v>
      </c>
      <c r="D1260" s="67">
        <v>1.7</v>
      </c>
      <c r="E1260" s="67">
        <v>0.5</v>
      </c>
      <c r="F1260" s="68">
        <f t="shared" si="162"/>
        <v>1.9</v>
      </c>
      <c r="G1260" s="69">
        <f t="shared" si="163"/>
        <v>3.4</v>
      </c>
      <c r="H1260" s="67">
        <v>3230</v>
      </c>
    </row>
    <row r="1261" spans="2:8" x14ac:dyDescent="0.25">
      <c r="B1261" s="65" t="s">
        <v>29</v>
      </c>
      <c r="C1261" s="66">
        <v>1</v>
      </c>
      <c r="D1261" s="67">
        <v>1</v>
      </c>
      <c r="E1261" s="67">
        <v>0.1</v>
      </c>
      <c r="F1261" s="68">
        <f t="shared" si="162"/>
        <v>2.5</v>
      </c>
      <c r="G1261" s="69">
        <f t="shared" si="163"/>
        <v>10</v>
      </c>
      <c r="H1261" s="67">
        <v>2500</v>
      </c>
    </row>
    <row r="1262" spans="2:8" x14ac:dyDescent="0.25">
      <c r="B1262" s="65" t="s">
        <v>105</v>
      </c>
      <c r="C1262" s="66">
        <v>1</v>
      </c>
      <c r="D1262" s="67">
        <v>17.8</v>
      </c>
      <c r="E1262" s="67">
        <v>2</v>
      </c>
      <c r="F1262" s="68">
        <f t="shared" si="162"/>
        <v>7.584269662921348</v>
      </c>
      <c r="G1262" s="69">
        <f t="shared" si="163"/>
        <v>8.9</v>
      </c>
      <c r="H1262" s="67">
        <v>135000</v>
      </c>
    </row>
    <row r="1263" spans="2:8" x14ac:dyDescent="0.25">
      <c r="B1263" s="65" t="s">
        <v>41</v>
      </c>
      <c r="C1263" s="66">
        <v>3</v>
      </c>
      <c r="D1263" s="67">
        <v>3.1</v>
      </c>
      <c r="E1263" s="67">
        <v>5</v>
      </c>
      <c r="F1263" s="68">
        <f t="shared" si="162"/>
        <v>7.3112903225806445</v>
      </c>
      <c r="G1263" s="69">
        <f t="shared" si="163"/>
        <v>0.62</v>
      </c>
      <c r="H1263" s="67">
        <v>22665</v>
      </c>
    </row>
    <row r="1264" spans="2:8" x14ac:dyDescent="0.25">
      <c r="B1264" s="65" t="s">
        <v>30</v>
      </c>
      <c r="C1264" s="66">
        <v>5</v>
      </c>
      <c r="D1264" s="67">
        <v>2.56</v>
      </c>
      <c r="E1264" s="67">
        <v>4.45</v>
      </c>
      <c r="F1264" s="68">
        <f t="shared" si="162"/>
        <v>7.84375</v>
      </c>
      <c r="G1264" s="69">
        <f t="shared" si="163"/>
        <v>0.57528089887640443</v>
      </c>
      <c r="H1264" s="67">
        <v>20080</v>
      </c>
    </row>
    <row r="1265" spans="2:8" x14ac:dyDescent="0.25">
      <c r="B1265" s="65" t="s">
        <v>126</v>
      </c>
      <c r="C1265" s="66">
        <v>1</v>
      </c>
      <c r="D1265" s="67">
        <v>0.03</v>
      </c>
      <c r="E1265" s="67">
        <v>1</v>
      </c>
      <c r="F1265" s="68">
        <f t="shared" si="162"/>
        <v>100</v>
      </c>
      <c r="G1265" s="69">
        <f t="shared" si="163"/>
        <v>0.03</v>
      </c>
      <c r="H1265" s="67">
        <v>3000</v>
      </c>
    </row>
    <row r="1266" spans="2:8" x14ac:dyDescent="0.25">
      <c r="B1266" s="65" t="s">
        <v>94</v>
      </c>
      <c r="C1266" s="66">
        <v>4</v>
      </c>
      <c r="D1266" s="67">
        <v>18.7</v>
      </c>
      <c r="E1266" s="67">
        <v>7.6</v>
      </c>
      <c r="F1266" s="68">
        <f t="shared" si="162"/>
        <v>7.6122994652406426</v>
      </c>
      <c r="G1266" s="69">
        <f t="shared" si="163"/>
        <v>2.4605263157894739</v>
      </c>
      <c r="H1266" s="67">
        <v>142350</v>
      </c>
    </row>
    <row r="1267" spans="2:8" x14ac:dyDescent="0.25">
      <c r="B1267" s="65" t="s">
        <v>21</v>
      </c>
      <c r="C1267" s="66">
        <v>3</v>
      </c>
      <c r="D1267" s="67">
        <v>98</v>
      </c>
      <c r="E1267" s="67">
        <v>15.6</v>
      </c>
      <c r="F1267" s="68">
        <f t="shared" si="162"/>
        <v>7.6326530612244898</v>
      </c>
      <c r="G1267" s="69">
        <f t="shared" si="163"/>
        <v>6.2820512820512819</v>
      </c>
      <c r="H1267" s="67">
        <v>748000</v>
      </c>
    </row>
    <row r="1268" spans="2:8" x14ac:dyDescent="0.25">
      <c r="B1268" s="65" t="s">
        <v>52</v>
      </c>
      <c r="C1268" s="66">
        <v>2</v>
      </c>
      <c r="D1268" s="67">
        <v>7</v>
      </c>
      <c r="E1268" s="67">
        <v>0.6</v>
      </c>
      <c r="F1268" s="68">
        <f t="shared" si="162"/>
        <v>4.2857142857142856</v>
      </c>
      <c r="G1268" s="69">
        <f t="shared" si="163"/>
        <v>11.666666666666668</v>
      </c>
      <c r="H1268" s="67">
        <v>30000</v>
      </c>
    </row>
    <row r="1269" spans="2:8" x14ac:dyDescent="0.25">
      <c r="B1269" s="65" t="s">
        <v>203</v>
      </c>
      <c r="C1269" s="66">
        <v>8</v>
      </c>
      <c r="D1269" s="67">
        <v>317.45</v>
      </c>
      <c r="E1269" s="67">
        <v>6.58</v>
      </c>
      <c r="F1269" s="68">
        <f t="shared" si="162"/>
        <v>8.223342258623406</v>
      </c>
      <c r="G1269" s="69">
        <f t="shared" si="163"/>
        <v>48.244680851063826</v>
      </c>
      <c r="H1269" s="67">
        <v>2610500</v>
      </c>
    </row>
    <row r="1270" spans="2:8" x14ac:dyDescent="0.25">
      <c r="B1270" s="65" t="s">
        <v>183</v>
      </c>
      <c r="C1270" s="66">
        <v>2</v>
      </c>
      <c r="D1270" s="67">
        <v>14</v>
      </c>
      <c r="E1270" s="67">
        <v>0.8</v>
      </c>
      <c r="F1270" s="68">
        <f t="shared" si="162"/>
        <v>3.2857142857142856</v>
      </c>
      <c r="G1270" s="69">
        <f t="shared" si="163"/>
        <v>17.5</v>
      </c>
      <c r="H1270" s="67">
        <v>46000</v>
      </c>
    </row>
    <row r="1271" spans="2:8" x14ac:dyDescent="0.25">
      <c r="B1271" s="65" t="s">
        <v>119</v>
      </c>
      <c r="C1271" s="66">
        <v>11</v>
      </c>
      <c r="D1271" s="67">
        <v>278.10000000000002</v>
      </c>
      <c r="E1271" s="67">
        <v>16.2</v>
      </c>
      <c r="F1271" s="68">
        <f t="shared" si="162"/>
        <v>8.1037756202804747</v>
      </c>
      <c r="G1271" s="69">
        <f t="shared" si="163"/>
        <v>17.166666666666668</v>
      </c>
      <c r="H1271" s="67">
        <v>2253660</v>
      </c>
    </row>
    <row r="1272" spans="2:8" x14ac:dyDescent="0.25">
      <c r="B1272" s="65" t="s">
        <v>221</v>
      </c>
      <c r="C1272" s="66">
        <v>19</v>
      </c>
      <c r="D1272" s="67">
        <v>193.08</v>
      </c>
      <c r="E1272" s="67">
        <v>11.41</v>
      </c>
      <c r="F1272" s="68">
        <f t="shared" si="162"/>
        <v>8.0290035218562252</v>
      </c>
      <c r="G1272" s="69">
        <f t="shared" si="163"/>
        <v>16.921998247151624</v>
      </c>
      <c r="H1272" s="67">
        <v>1550240</v>
      </c>
    </row>
    <row r="1273" spans="2:8" x14ac:dyDescent="0.25">
      <c r="B1273" s="65" t="s">
        <v>204</v>
      </c>
      <c r="C1273" s="66">
        <v>60</v>
      </c>
      <c r="D1273" s="67">
        <v>4328.8</v>
      </c>
      <c r="E1273" s="67">
        <v>236</v>
      </c>
      <c r="F1273" s="68">
        <f t="shared" si="162"/>
        <v>5.6066461836998709</v>
      </c>
      <c r="G1273" s="69">
        <f t="shared" si="163"/>
        <v>18.342372881355931</v>
      </c>
      <c r="H1273" s="67">
        <v>24270050</v>
      </c>
    </row>
    <row r="1274" spans="2:8" x14ac:dyDescent="0.25">
      <c r="B1274" s="65" t="s">
        <v>149</v>
      </c>
      <c r="C1274" s="66">
        <v>1</v>
      </c>
      <c r="D1274" s="67">
        <v>0.06</v>
      </c>
      <c r="E1274" s="67">
        <v>0.02</v>
      </c>
      <c r="F1274" s="68">
        <f t="shared" si="162"/>
        <v>10</v>
      </c>
      <c r="G1274" s="69">
        <f t="shared" si="163"/>
        <v>3</v>
      </c>
      <c r="H1274" s="66">
        <v>600</v>
      </c>
    </row>
    <row r="1275" spans="2:8" x14ac:dyDescent="0.25">
      <c r="B1275" s="7" t="s">
        <v>271</v>
      </c>
      <c r="C1275" s="7">
        <f>SUM(C1259:C1274)</f>
        <v>128</v>
      </c>
      <c r="D1275" s="9">
        <f>SUM(D1259:D1274)</f>
        <v>5368.38</v>
      </c>
      <c r="E1275" s="9">
        <f>SUM(E1259:E1274)</f>
        <v>318.05999999999995</v>
      </c>
      <c r="F1275" s="10">
        <f t="shared" si="162"/>
        <v>5.9519957603597362</v>
      </c>
      <c r="G1275" s="11">
        <f t="shared" si="163"/>
        <v>16.878513488021131</v>
      </c>
      <c r="H1275" s="9">
        <f>SUM(H1259:H1274)</f>
        <v>31952575</v>
      </c>
    </row>
    <row r="1276" spans="2:8" x14ac:dyDescent="0.25">
      <c r="B1276" s="83" t="s">
        <v>272</v>
      </c>
      <c r="D1276" s="1"/>
      <c r="E1276" s="1"/>
      <c r="G1276" s="13"/>
    </row>
    <row r="1277" spans="2:8" x14ac:dyDescent="0.25">
      <c r="B1277" s="65" t="s">
        <v>100</v>
      </c>
      <c r="C1277" s="66">
        <v>8</v>
      </c>
      <c r="D1277" s="67">
        <v>23.2</v>
      </c>
      <c r="E1277" s="67">
        <v>1.35</v>
      </c>
      <c r="F1277" s="68">
        <f t="shared" ref="F1277:F1292" si="164">(H1277/D1277)/1000</f>
        <v>5.5310344827586206</v>
      </c>
      <c r="G1277" s="69">
        <f t="shared" ref="G1277:G1292" si="165">D1277/E1277</f>
        <v>17.185185185185183</v>
      </c>
      <c r="H1277" s="67">
        <v>128320</v>
      </c>
    </row>
    <row r="1278" spans="2:8" x14ac:dyDescent="0.25">
      <c r="B1278" s="65" t="s">
        <v>29</v>
      </c>
      <c r="C1278" s="66">
        <v>23</v>
      </c>
      <c r="D1278" s="67">
        <v>154</v>
      </c>
      <c r="E1278" s="67">
        <v>8.6</v>
      </c>
      <c r="F1278" s="68">
        <f t="shared" si="164"/>
        <v>4.8331168831168831</v>
      </c>
      <c r="G1278" s="69">
        <f t="shared" si="165"/>
        <v>17.906976744186046</v>
      </c>
      <c r="H1278" s="67">
        <v>744300</v>
      </c>
    </row>
    <row r="1279" spans="2:8" x14ac:dyDescent="0.25">
      <c r="B1279" s="65" t="s">
        <v>30</v>
      </c>
      <c r="C1279" s="66">
        <v>5</v>
      </c>
      <c r="D1279" s="67">
        <v>42.5</v>
      </c>
      <c r="E1279" s="67">
        <v>2.8</v>
      </c>
      <c r="F1279" s="68">
        <f t="shared" si="164"/>
        <v>3.2487058823529411</v>
      </c>
      <c r="G1279" s="69">
        <f t="shared" si="165"/>
        <v>15.178571428571429</v>
      </c>
      <c r="H1279" s="67">
        <v>138070</v>
      </c>
    </row>
    <row r="1280" spans="2:8" x14ac:dyDescent="0.25">
      <c r="B1280" s="65" t="s">
        <v>200</v>
      </c>
      <c r="C1280" s="66">
        <v>10</v>
      </c>
      <c r="D1280" s="67">
        <v>46.2</v>
      </c>
      <c r="E1280" s="67">
        <v>2.4</v>
      </c>
      <c r="F1280" s="68">
        <f t="shared" si="164"/>
        <v>4.4153679653679649</v>
      </c>
      <c r="G1280" s="69">
        <f t="shared" si="165"/>
        <v>19.250000000000004</v>
      </c>
      <c r="H1280" s="67">
        <v>203990</v>
      </c>
    </row>
    <row r="1281" spans="2:8" x14ac:dyDescent="0.25">
      <c r="B1281" s="65" t="s">
        <v>126</v>
      </c>
      <c r="C1281" s="66">
        <v>1</v>
      </c>
      <c r="D1281" s="67">
        <v>4.8</v>
      </c>
      <c r="E1281" s="67">
        <v>4</v>
      </c>
      <c r="F1281" s="68">
        <f t="shared" si="164"/>
        <v>33</v>
      </c>
      <c r="G1281" s="69">
        <f t="shared" si="165"/>
        <v>1.2</v>
      </c>
      <c r="H1281" s="67">
        <v>158400</v>
      </c>
    </row>
    <row r="1282" spans="2:8" x14ac:dyDescent="0.25">
      <c r="B1282" s="65" t="s">
        <v>92</v>
      </c>
      <c r="C1282" s="66">
        <v>20</v>
      </c>
      <c r="D1282" s="67">
        <v>36.4</v>
      </c>
      <c r="E1282" s="67">
        <v>2.4</v>
      </c>
      <c r="F1282" s="68">
        <f t="shared" si="164"/>
        <v>6.8925824175824184</v>
      </c>
      <c r="G1282" s="69">
        <f t="shared" si="165"/>
        <v>15.166666666666666</v>
      </c>
      <c r="H1282" s="67">
        <v>250890</v>
      </c>
    </row>
    <row r="1283" spans="2:8" x14ac:dyDescent="0.25">
      <c r="B1283" s="65" t="s">
        <v>101</v>
      </c>
      <c r="C1283" s="66">
        <v>13</v>
      </c>
      <c r="D1283" s="67">
        <v>68.2</v>
      </c>
      <c r="E1283" s="67">
        <v>3.6</v>
      </c>
      <c r="F1283" s="68">
        <f t="shared" si="164"/>
        <v>4.0029325513196481</v>
      </c>
      <c r="G1283" s="69">
        <f t="shared" si="165"/>
        <v>18.944444444444446</v>
      </c>
      <c r="H1283" s="67">
        <v>273000</v>
      </c>
    </row>
    <row r="1284" spans="2:8" x14ac:dyDescent="0.25">
      <c r="B1284" s="65" t="s">
        <v>93</v>
      </c>
      <c r="C1284" s="66">
        <v>5</v>
      </c>
      <c r="D1284" s="67">
        <v>12</v>
      </c>
      <c r="E1284" s="67">
        <v>1.2</v>
      </c>
      <c r="F1284" s="68">
        <f t="shared" si="164"/>
        <v>6.8916666666666666</v>
      </c>
      <c r="G1284" s="69">
        <f t="shared" si="165"/>
        <v>10</v>
      </c>
      <c r="H1284" s="67">
        <v>82700</v>
      </c>
    </row>
    <row r="1285" spans="2:8" x14ac:dyDescent="0.25">
      <c r="B1285" s="65" t="s">
        <v>94</v>
      </c>
      <c r="C1285" s="66">
        <v>23</v>
      </c>
      <c r="D1285" s="67">
        <v>111.5</v>
      </c>
      <c r="E1285" s="67">
        <v>3.72</v>
      </c>
      <c r="F1285" s="68">
        <f t="shared" si="164"/>
        <v>4.8627802690582955</v>
      </c>
      <c r="G1285" s="69">
        <f t="shared" si="165"/>
        <v>29.973118279569892</v>
      </c>
      <c r="H1285" s="67">
        <v>542200</v>
      </c>
    </row>
    <row r="1286" spans="2:8" x14ac:dyDescent="0.25">
      <c r="B1286" s="65" t="s">
        <v>45</v>
      </c>
      <c r="C1286" s="66">
        <v>6</v>
      </c>
      <c r="D1286" s="67">
        <v>48.6</v>
      </c>
      <c r="E1286" s="67">
        <v>2.7</v>
      </c>
      <c r="F1286" s="68">
        <f t="shared" si="164"/>
        <v>4.2927983539094647</v>
      </c>
      <c r="G1286" s="69">
        <f t="shared" si="165"/>
        <v>18</v>
      </c>
      <c r="H1286" s="67">
        <v>208630</v>
      </c>
    </row>
    <row r="1287" spans="2:8" x14ac:dyDescent="0.25">
      <c r="B1287" s="65" t="s">
        <v>24</v>
      </c>
      <c r="C1287" s="66">
        <v>12</v>
      </c>
      <c r="D1287" s="67">
        <v>35.1</v>
      </c>
      <c r="E1287" s="67">
        <v>2.6</v>
      </c>
      <c r="F1287" s="68">
        <f t="shared" si="164"/>
        <v>4.2797720797720791</v>
      </c>
      <c r="G1287" s="69">
        <f t="shared" si="165"/>
        <v>13.5</v>
      </c>
      <c r="H1287" s="67">
        <v>150220</v>
      </c>
    </row>
    <row r="1288" spans="2:8" x14ac:dyDescent="0.25">
      <c r="B1288" s="65" t="s">
        <v>219</v>
      </c>
      <c r="C1288" s="66">
        <v>15</v>
      </c>
      <c r="D1288" s="67">
        <v>27.5</v>
      </c>
      <c r="E1288" s="67">
        <v>1.9</v>
      </c>
      <c r="F1288" s="68">
        <f t="shared" si="164"/>
        <v>6.9050909090909087</v>
      </c>
      <c r="G1288" s="69">
        <f t="shared" si="165"/>
        <v>14.473684210526317</v>
      </c>
      <c r="H1288" s="67">
        <v>189890</v>
      </c>
    </row>
    <row r="1289" spans="2:8" x14ac:dyDescent="0.25">
      <c r="B1289" s="65" t="s">
        <v>95</v>
      </c>
      <c r="C1289" s="66">
        <v>10</v>
      </c>
      <c r="D1289" s="67">
        <v>49.5</v>
      </c>
      <c r="E1289" s="67">
        <v>2.8</v>
      </c>
      <c r="F1289" s="68">
        <f t="shared" si="164"/>
        <v>6.9034343434343439</v>
      </c>
      <c r="G1289" s="69">
        <f t="shared" si="165"/>
        <v>17.678571428571431</v>
      </c>
      <c r="H1289" s="67">
        <v>341720</v>
      </c>
    </row>
    <row r="1290" spans="2:8" x14ac:dyDescent="0.25">
      <c r="B1290" s="7" t="s">
        <v>273</v>
      </c>
      <c r="C1290" s="7">
        <v>151</v>
      </c>
      <c r="D1290" s="9">
        <f>SUM(D1277:D1289)</f>
        <v>659.5</v>
      </c>
      <c r="E1290" s="9">
        <f>SUM(E1277:E1289)</f>
        <v>40.069999999999993</v>
      </c>
      <c r="F1290" s="10">
        <f t="shared" si="164"/>
        <v>5.1741167551175131</v>
      </c>
      <c r="G1290" s="11">
        <f t="shared" si="165"/>
        <v>16.458697279760422</v>
      </c>
      <c r="H1290" s="9">
        <f>SUM(H1277:H1289)</f>
        <v>3412330</v>
      </c>
    </row>
    <row r="1291" spans="2:8" x14ac:dyDescent="0.25">
      <c r="B1291" s="14" t="s">
        <v>274</v>
      </c>
      <c r="C1291" s="14">
        <f>SUM(C1290,C1275,C1257,C1240,C1233,C1225,C1193,C1184,C1176,C1168,C1158,C1148,C1116,C1099,C1089,C1073,C1066,C1059,C1055,C1037,C1021,C1014)</f>
        <v>3579</v>
      </c>
      <c r="D1291" s="16">
        <f>SUM(D1290,D1275,D1257,D1240,D1233,D1225,D1193,D1184,D1176,D1168,D1158,D1148,D1116,D1099,D1089,D1073,D1066,D1059,D1055,D1037,D1021,D1014)</f>
        <v>76793.87000000001</v>
      </c>
      <c r="E1291" s="16">
        <f>SUM(E1290,E1275,E1257,E1240,E1233,E1225,E1193,E1184,E1176,E1168,E1158,E1148,E1116,E1099,E1089,E1073,E1066,E1059,E1055,E1037,E1021,E1014)</f>
        <v>3921.56</v>
      </c>
      <c r="F1291" s="18">
        <f t="shared" si="164"/>
        <v>4.7121804670086291</v>
      </c>
      <c r="G1291" s="17">
        <f t="shared" si="165"/>
        <v>19.58247993145585</v>
      </c>
      <c r="H1291" s="16">
        <f>SUM(H1290,H1275,H1257,H1240,H1233,H1225,H1193,H1184,H1176,H1168,H1158,H1148,H1116,H1099,H1089,H1073,H1066,H1059,H1055,H1037,H1021,H1014)</f>
        <v>361866574.20000005</v>
      </c>
    </row>
    <row r="1292" spans="2:8" x14ac:dyDescent="0.25">
      <c r="B1292" s="19" t="s">
        <v>275</v>
      </c>
      <c r="C1292" s="20">
        <f>SUM(C1291,C1004,C724,C593,C393)</f>
        <v>56696</v>
      </c>
      <c r="D1292" s="21">
        <f>SUM(D1291,D1004,D724,D593,D393)</f>
        <v>4529136.3900000006</v>
      </c>
      <c r="E1292" s="21">
        <f>SUM(E1291,E1004,E724,E593,E393)</f>
        <v>144688.38</v>
      </c>
      <c r="F1292" s="46">
        <f t="shared" si="164"/>
        <v>1.0115135113429425</v>
      </c>
      <c r="G1292" s="22">
        <f t="shared" si="165"/>
        <v>31.302696111463828</v>
      </c>
      <c r="H1292" s="21">
        <f>SUM(H1291,H1004,H724,H593,H393)</f>
        <v>4581282653.1999998</v>
      </c>
    </row>
    <row r="1293" spans="2:8" x14ac:dyDescent="0.25">
      <c r="B1293" s="23" t="s">
        <v>276</v>
      </c>
      <c r="D1293" s="1"/>
      <c r="E1293" s="1"/>
    </row>
    <row r="1294" spans="2:8" x14ac:dyDescent="0.25">
      <c r="B1294" s="23" t="s">
        <v>277</v>
      </c>
      <c r="D1294" s="1"/>
      <c r="E1294" s="1"/>
    </row>
    <row r="1297" spans="2:8" ht="15.75" x14ac:dyDescent="0.25">
      <c r="B1297" s="106" t="s">
        <v>278</v>
      </c>
      <c r="C1297" s="106"/>
      <c r="D1297" s="106"/>
      <c r="E1297" s="106"/>
      <c r="F1297" s="106"/>
      <c r="G1297" s="106"/>
      <c r="H1297" s="106"/>
    </row>
    <row r="1298" spans="2:8" ht="15.75" x14ac:dyDescent="0.25">
      <c r="B1298" s="106" t="s">
        <v>1</v>
      </c>
      <c r="C1298" s="106"/>
      <c r="D1298" s="106"/>
      <c r="E1298" s="106"/>
      <c r="F1298" s="106"/>
      <c r="G1298" s="106"/>
      <c r="H1298" s="106"/>
    </row>
    <row r="1299" spans="2:8" x14ac:dyDescent="0.25">
      <c r="C1299" s="24"/>
      <c r="D1299" s="25"/>
      <c r="E1299" s="25"/>
      <c r="F1299" s="26"/>
      <c r="G1299" s="25"/>
      <c r="H1299" s="25"/>
    </row>
    <row r="1301" spans="2:8" ht="45" x14ac:dyDescent="0.25">
      <c r="B1301" s="27" t="s">
        <v>279</v>
      </c>
      <c r="C1301" s="3" t="s">
        <v>280</v>
      </c>
      <c r="D1301" s="4" t="s">
        <v>4</v>
      </c>
      <c r="E1301" s="4" t="s">
        <v>5</v>
      </c>
      <c r="F1301" s="5" t="s">
        <v>281</v>
      </c>
      <c r="G1301" s="6" t="s">
        <v>282</v>
      </c>
      <c r="H1301" s="6" t="s">
        <v>8</v>
      </c>
    </row>
    <row r="1302" spans="2:8" x14ac:dyDescent="0.25">
      <c r="B1302" s="28" t="s">
        <v>283</v>
      </c>
      <c r="C1302" s="29">
        <v>12396</v>
      </c>
      <c r="D1302" s="30">
        <v>568938.5</v>
      </c>
      <c r="E1302" s="30">
        <v>28813.8</v>
      </c>
      <c r="F1302" s="49">
        <v>1.298260948942636</v>
      </c>
      <c r="G1302" s="31">
        <v>19.745347715330848</v>
      </c>
      <c r="H1302" s="30">
        <v>738630636.89999998</v>
      </c>
    </row>
    <row r="1303" spans="2:8" x14ac:dyDescent="0.25">
      <c r="B1303" s="28" t="s">
        <v>284</v>
      </c>
      <c r="C1303" s="29">
        <v>7288</v>
      </c>
      <c r="D1303" s="30">
        <v>140895.03</v>
      </c>
      <c r="E1303" s="30">
        <v>15818.400000000003</v>
      </c>
      <c r="F1303" s="49">
        <v>6.4967932843337346</v>
      </c>
      <c r="G1303" s="31">
        <v>8.9070342133211931</v>
      </c>
      <c r="H1303" s="30">
        <v>915365884.70000005</v>
      </c>
    </row>
    <row r="1304" spans="2:8" x14ac:dyDescent="0.25">
      <c r="B1304" s="28" t="s">
        <v>285</v>
      </c>
      <c r="C1304" s="29">
        <v>7551</v>
      </c>
      <c r="D1304" s="30">
        <v>3109215.9300000006</v>
      </c>
      <c r="E1304" s="30">
        <v>71469.48</v>
      </c>
      <c r="F1304" s="49">
        <v>0.25563195232953795</v>
      </c>
      <c r="G1304" s="31">
        <v>43.504107347639874</v>
      </c>
      <c r="H1304" s="30">
        <v>794814938.4000001</v>
      </c>
    </row>
    <row r="1305" spans="2:8" x14ac:dyDescent="0.25">
      <c r="B1305" s="28" t="s">
        <v>286</v>
      </c>
      <c r="C1305" s="29">
        <v>25882</v>
      </c>
      <c r="D1305" s="30">
        <v>633293.05999999994</v>
      </c>
      <c r="E1305" s="30">
        <v>24665.14</v>
      </c>
      <c r="F1305" s="49">
        <v>2.7958692915409498</v>
      </c>
      <c r="G1305" s="31">
        <v>25.675632086418318</v>
      </c>
      <c r="H1305" s="31">
        <v>1770604619</v>
      </c>
    </row>
    <row r="1306" spans="2:8" x14ac:dyDescent="0.25">
      <c r="B1306" s="28" t="s">
        <v>287</v>
      </c>
      <c r="C1306" s="29">
        <v>3579</v>
      </c>
      <c r="D1306" s="30">
        <v>76793.87000000001</v>
      </c>
      <c r="E1306" s="30">
        <v>3921.48</v>
      </c>
      <c r="F1306" s="49">
        <v>4.6921821103077139</v>
      </c>
      <c r="G1306" s="31">
        <v>19.666342809347498</v>
      </c>
      <c r="H1306" s="30">
        <v>361866574.20000005</v>
      </c>
    </row>
    <row r="1307" spans="2:8" x14ac:dyDescent="0.25">
      <c r="B1307" s="32" t="s">
        <v>275</v>
      </c>
      <c r="C1307" s="33">
        <f>SUM(C1302:C1306)</f>
        <v>56696</v>
      </c>
      <c r="D1307" s="34">
        <f>SUM(D1302:D1306)</f>
        <v>4529136.3900000006</v>
      </c>
      <c r="E1307" s="34">
        <f>SUM(E1302:E1306)</f>
        <v>144688.30000000002</v>
      </c>
      <c r="F1307" s="50">
        <f>(H1307/D1307)/1000</f>
        <v>1.0115135113429425</v>
      </c>
      <c r="G1307" s="34">
        <f t="shared" ref="G1307" si="166">D1307/E1307</f>
        <v>31.302713419122348</v>
      </c>
      <c r="H1307" s="34">
        <f>SUM(H1302:H1306)</f>
        <v>4581282653.1999998</v>
      </c>
    </row>
    <row r="1308" spans="2:8" x14ac:dyDescent="0.25">
      <c r="B1308" s="23" t="s">
        <v>276</v>
      </c>
      <c r="C1308" s="24"/>
      <c r="D1308" s="25"/>
      <c r="E1308" s="25"/>
      <c r="F1308" s="26"/>
      <c r="G1308" s="25"/>
      <c r="H1308" s="35"/>
    </row>
    <row r="1309" spans="2:8" x14ac:dyDescent="0.25">
      <c r="B1309" s="23" t="s">
        <v>277</v>
      </c>
      <c r="C1309" s="24"/>
      <c r="D1309" s="25"/>
      <c r="E1309" s="25"/>
      <c r="F1309" s="26"/>
      <c r="G1309" s="25"/>
      <c r="H1309" s="25"/>
    </row>
    <row r="1310" spans="2:8" x14ac:dyDescent="0.25">
      <c r="B1310" s="23"/>
      <c r="C1310" s="24"/>
      <c r="D1310" s="25"/>
      <c r="E1310" s="25"/>
      <c r="F1310" s="26"/>
      <c r="G1310" s="25"/>
      <c r="H1310" s="25"/>
    </row>
    <row r="1311" spans="2:8" x14ac:dyDescent="0.25">
      <c r="B1311" s="23"/>
      <c r="C1311" s="24"/>
      <c r="D1311" s="25"/>
      <c r="E1311" s="25"/>
      <c r="F1311" s="26"/>
      <c r="G1311" s="25"/>
      <c r="H1311" s="25"/>
    </row>
    <row r="1312" spans="2:8" ht="15.75" x14ac:dyDescent="0.25">
      <c r="B1312" s="106" t="s">
        <v>288</v>
      </c>
      <c r="C1312" s="106"/>
      <c r="D1312" s="106"/>
      <c r="E1312" s="106"/>
      <c r="F1312" s="106"/>
      <c r="G1312" s="106"/>
      <c r="H1312" s="106"/>
    </row>
    <row r="1313" spans="2:8" ht="15.75" x14ac:dyDescent="0.25">
      <c r="B1313" s="106" t="s">
        <v>289</v>
      </c>
      <c r="C1313" s="106"/>
      <c r="D1313" s="106"/>
      <c r="E1313" s="106"/>
      <c r="F1313" s="106"/>
      <c r="G1313" s="106"/>
      <c r="H1313" s="106"/>
    </row>
    <row r="1314" spans="2:8" x14ac:dyDescent="0.25">
      <c r="B1314" s="35"/>
      <c r="C1314" s="24"/>
      <c r="D1314" s="25"/>
      <c r="E1314" s="25"/>
      <c r="F1314" s="26"/>
      <c r="G1314" s="25"/>
      <c r="H1314" s="25"/>
    </row>
    <row r="1315" spans="2:8" ht="15.75" x14ac:dyDescent="0.25">
      <c r="B1315" s="36" t="s">
        <v>290</v>
      </c>
      <c r="C1315" s="35"/>
      <c r="D1315" s="25"/>
      <c r="E1315" s="25"/>
      <c r="F1315" s="26"/>
      <c r="G1315" s="25"/>
      <c r="H1315" s="35"/>
    </row>
    <row r="1316" spans="2:8" ht="45" x14ac:dyDescent="0.25">
      <c r="B1316" s="37" t="s">
        <v>291</v>
      </c>
      <c r="C1316" s="3" t="s">
        <v>280</v>
      </c>
      <c r="D1316" s="4" t="s">
        <v>4</v>
      </c>
      <c r="E1316" s="4" t="s">
        <v>5</v>
      </c>
      <c r="F1316" s="5" t="s">
        <v>281</v>
      </c>
      <c r="G1316" s="6" t="s">
        <v>282</v>
      </c>
      <c r="H1316" s="6" t="s">
        <v>8</v>
      </c>
    </row>
    <row r="1317" spans="2:8" x14ac:dyDescent="0.25">
      <c r="B1317" s="73" t="s">
        <v>292</v>
      </c>
      <c r="C1317" s="38">
        <v>161</v>
      </c>
      <c r="D1317" s="30">
        <v>928.5</v>
      </c>
      <c r="E1317" s="30">
        <v>89</v>
      </c>
      <c r="F1317" s="51">
        <v>9.9515347334410347</v>
      </c>
      <c r="G1317" s="39">
        <v>10.432584269662922</v>
      </c>
      <c r="H1317" s="30">
        <v>9240000</v>
      </c>
    </row>
    <row r="1318" spans="2:8" x14ac:dyDescent="0.25">
      <c r="B1318" s="73" t="s">
        <v>293</v>
      </c>
      <c r="C1318" s="29">
        <v>155</v>
      </c>
      <c r="D1318" s="30">
        <v>1496.5</v>
      </c>
      <c r="E1318" s="30">
        <v>99.67</v>
      </c>
      <c r="F1318" s="51">
        <v>2.5557448045439362</v>
      </c>
      <c r="G1318" s="39">
        <v>15.014548008427811</v>
      </c>
      <c r="H1318" s="30">
        <v>3824672.1</v>
      </c>
    </row>
    <row r="1319" spans="2:8" x14ac:dyDescent="0.25">
      <c r="B1319" s="73" t="s">
        <v>294</v>
      </c>
      <c r="C1319" s="29">
        <v>442</v>
      </c>
      <c r="D1319" s="30">
        <v>201888.9</v>
      </c>
      <c r="E1319" s="30">
        <v>5222.9000000000005</v>
      </c>
      <c r="F1319" s="51">
        <v>0.68826116740444865</v>
      </c>
      <c r="G1319" s="39">
        <v>38.654559727354531</v>
      </c>
      <c r="H1319" s="30">
        <v>138952290</v>
      </c>
    </row>
    <row r="1320" spans="2:8" x14ac:dyDescent="0.25">
      <c r="B1320" s="73" t="s">
        <v>295</v>
      </c>
      <c r="C1320" s="38">
        <v>18</v>
      </c>
      <c r="D1320" s="30">
        <v>193.21</v>
      </c>
      <c r="E1320" s="30">
        <v>30</v>
      </c>
      <c r="F1320" s="51">
        <v>5.9632886496558148</v>
      </c>
      <c r="G1320" s="39">
        <v>6.4403333333333332</v>
      </c>
      <c r="H1320" s="30">
        <v>1152167</v>
      </c>
    </row>
    <row r="1321" spans="2:8" x14ac:dyDescent="0.25">
      <c r="B1321" s="73" t="s">
        <v>296</v>
      </c>
      <c r="C1321" s="29">
        <v>68</v>
      </c>
      <c r="D1321" s="30">
        <v>102.06</v>
      </c>
      <c r="E1321" s="30">
        <v>11.27</v>
      </c>
      <c r="F1321" s="51">
        <v>3.0490515383107977</v>
      </c>
      <c r="G1321" s="39">
        <v>9.0559006211180133</v>
      </c>
      <c r="H1321" s="30">
        <v>311186.2</v>
      </c>
    </row>
    <row r="1322" spans="2:8" x14ac:dyDescent="0.25">
      <c r="B1322" s="73" t="s">
        <v>297</v>
      </c>
      <c r="C1322" s="38">
        <v>59</v>
      </c>
      <c r="D1322" s="30">
        <v>1092.31</v>
      </c>
      <c r="E1322" s="30">
        <v>231.32</v>
      </c>
      <c r="F1322" s="51">
        <v>5.4297624300793732</v>
      </c>
      <c r="G1322" s="39">
        <v>4.7220733183468786</v>
      </c>
      <c r="H1322" s="30">
        <v>5930983.7999999998</v>
      </c>
    </row>
    <row r="1323" spans="2:8" x14ac:dyDescent="0.25">
      <c r="B1323" s="73" t="s">
        <v>298</v>
      </c>
      <c r="C1323" s="38">
        <v>244</v>
      </c>
      <c r="D1323" s="30">
        <v>5989.4599999999991</v>
      </c>
      <c r="E1323" s="30">
        <v>652.20999999999992</v>
      </c>
      <c r="F1323" s="51">
        <v>2.391541157299657</v>
      </c>
      <c r="G1323" s="39">
        <v>9.1833305223777622</v>
      </c>
      <c r="H1323" s="30">
        <v>14324040.1</v>
      </c>
    </row>
    <row r="1324" spans="2:8" x14ac:dyDescent="0.25">
      <c r="B1324" s="73" t="s">
        <v>299</v>
      </c>
      <c r="C1324" s="29">
        <v>3199</v>
      </c>
      <c r="D1324" s="30">
        <v>35268.35</v>
      </c>
      <c r="E1324" s="30">
        <v>2243</v>
      </c>
      <c r="F1324" s="51">
        <v>4.6723586445070442</v>
      </c>
      <c r="G1324" s="39">
        <v>15.723740526081141</v>
      </c>
      <c r="H1324" s="30">
        <v>164786380</v>
      </c>
    </row>
    <row r="1325" spans="2:8" x14ac:dyDescent="0.25">
      <c r="B1325" s="73" t="s">
        <v>300</v>
      </c>
      <c r="C1325" s="29">
        <v>414</v>
      </c>
      <c r="D1325" s="30">
        <v>4790.05</v>
      </c>
      <c r="E1325" s="30">
        <v>998.6099999999999</v>
      </c>
      <c r="F1325" s="51">
        <v>9.7130898424859868</v>
      </c>
      <c r="G1325" s="39">
        <v>4.7967174372377608</v>
      </c>
      <c r="H1325" s="30">
        <v>46526186</v>
      </c>
    </row>
    <row r="1326" spans="2:8" x14ac:dyDescent="0.25">
      <c r="B1326" s="73" t="s">
        <v>301</v>
      </c>
      <c r="C1326" s="29">
        <v>164</v>
      </c>
      <c r="D1326" s="30">
        <v>101094.45</v>
      </c>
      <c r="E1326" s="30">
        <v>1669.17</v>
      </c>
      <c r="F1326" s="51">
        <v>0.10154609773335727</v>
      </c>
      <c r="G1326" s="39">
        <v>60.565700318122175</v>
      </c>
      <c r="H1326" s="30">
        <v>10265746.9</v>
      </c>
    </row>
    <row r="1327" spans="2:8" x14ac:dyDescent="0.25">
      <c r="B1327" s="73" t="s">
        <v>302</v>
      </c>
      <c r="C1327" s="29">
        <v>3427</v>
      </c>
      <c r="D1327" s="30">
        <v>59070.9</v>
      </c>
      <c r="E1327" s="30">
        <v>5385.56</v>
      </c>
      <c r="F1327" s="51">
        <v>1.6245438109119719</v>
      </c>
      <c r="G1327" s="39">
        <v>10.96838583174266</v>
      </c>
      <c r="H1327" s="30">
        <v>95963265</v>
      </c>
    </row>
    <row r="1328" spans="2:8" x14ac:dyDescent="0.25">
      <c r="B1328" s="73" t="s">
        <v>303</v>
      </c>
      <c r="C1328" s="29">
        <v>892</v>
      </c>
      <c r="D1328" s="30">
        <v>39519.1</v>
      </c>
      <c r="E1328" s="30">
        <v>1258.5</v>
      </c>
      <c r="F1328" s="51">
        <v>2.1584907044947887</v>
      </c>
      <c r="G1328" s="39">
        <v>31.401748112832735</v>
      </c>
      <c r="H1328" s="30">
        <v>85301610</v>
      </c>
    </row>
    <row r="1329" spans="2:8" x14ac:dyDescent="0.25">
      <c r="B1329" s="73" t="s">
        <v>304</v>
      </c>
      <c r="C1329" s="29">
        <v>2900</v>
      </c>
      <c r="D1329" s="30">
        <v>1814598.8300000003</v>
      </c>
      <c r="E1329" s="30">
        <v>39697.870000000003</v>
      </c>
      <c r="F1329" s="51">
        <v>0.15391980330991392</v>
      </c>
      <c r="G1329" s="39">
        <v>45.710231556504169</v>
      </c>
      <c r="H1329" s="30">
        <v>279302695</v>
      </c>
    </row>
    <row r="1330" spans="2:8" x14ac:dyDescent="0.25">
      <c r="B1330" s="73" t="s">
        <v>305</v>
      </c>
      <c r="C1330" s="29">
        <v>49</v>
      </c>
      <c r="D1330" s="30">
        <v>218.7</v>
      </c>
      <c r="E1330" s="30">
        <v>25.5</v>
      </c>
      <c r="F1330" s="51">
        <v>4.2137174211248283</v>
      </c>
      <c r="G1330" s="39">
        <v>8.5764705882352938</v>
      </c>
      <c r="H1330" s="30">
        <v>921540</v>
      </c>
    </row>
    <row r="1331" spans="2:8" x14ac:dyDescent="0.25">
      <c r="B1331" s="73" t="s">
        <v>306</v>
      </c>
      <c r="C1331" s="29">
        <v>88</v>
      </c>
      <c r="D1331" s="30">
        <v>1596</v>
      </c>
      <c r="E1331" s="30">
        <v>67</v>
      </c>
      <c r="F1331" s="51">
        <v>0.62593984962406013</v>
      </c>
      <c r="G1331" s="39">
        <v>23.82089552238806</v>
      </c>
      <c r="H1331" s="30">
        <v>999000</v>
      </c>
    </row>
    <row r="1332" spans="2:8" x14ac:dyDescent="0.25">
      <c r="B1332" s="73" t="s">
        <v>307</v>
      </c>
      <c r="C1332" s="29">
        <v>14</v>
      </c>
      <c r="D1332" s="30">
        <v>3568.61</v>
      </c>
      <c r="E1332" s="30">
        <v>109.10000000000001</v>
      </c>
      <c r="F1332" s="51">
        <v>0.39971902225236156</v>
      </c>
      <c r="G1332" s="39">
        <v>32.709532538955088</v>
      </c>
      <c r="H1332" s="30">
        <v>1426441.3</v>
      </c>
    </row>
    <row r="1333" spans="2:8" x14ac:dyDescent="0.25">
      <c r="B1333" s="73" t="s">
        <v>308</v>
      </c>
      <c r="C1333" s="29">
        <v>125</v>
      </c>
      <c r="D1333" s="30">
        <v>9976.7999999999993</v>
      </c>
      <c r="E1333" s="30">
        <v>312.13000000000005</v>
      </c>
      <c r="F1333" s="51">
        <v>0.94123508539812362</v>
      </c>
      <c r="G1333" s="39">
        <v>31.963604908211316</v>
      </c>
      <c r="H1333" s="30">
        <v>9390514.1999999993</v>
      </c>
    </row>
    <row r="1334" spans="2:8" x14ac:dyDescent="0.25">
      <c r="B1334" s="73" t="s">
        <v>309</v>
      </c>
      <c r="C1334" s="29">
        <v>738</v>
      </c>
      <c r="D1334" s="30">
        <v>14277.52</v>
      </c>
      <c r="E1334" s="30">
        <v>1119.3800000000001</v>
      </c>
      <c r="F1334" s="51">
        <v>2.4717149757100674</v>
      </c>
      <c r="G1334" s="39">
        <v>12.754846432846753</v>
      </c>
      <c r="H1334" s="30">
        <v>35289960</v>
      </c>
    </row>
    <row r="1335" spans="2:8" x14ac:dyDescent="0.25">
      <c r="B1335" s="73" t="s">
        <v>310</v>
      </c>
      <c r="C1335" s="38">
        <v>5</v>
      </c>
      <c r="D1335" s="30">
        <v>96.13</v>
      </c>
      <c r="E1335" s="30">
        <v>9.5</v>
      </c>
      <c r="F1335" s="51">
        <v>3.1376261312805576</v>
      </c>
      <c r="G1335" s="39">
        <v>10.118947368421052</v>
      </c>
      <c r="H1335" s="30">
        <v>301620</v>
      </c>
    </row>
    <row r="1336" spans="2:8" x14ac:dyDescent="0.25">
      <c r="B1336" s="73" t="s">
        <v>311</v>
      </c>
      <c r="C1336" s="29">
        <v>50</v>
      </c>
      <c r="D1336" s="30">
        <v>11016.3</v>
      </c>
      <c r="E1336" s="30">
        <v>720.2</v>
      </c>
      <c r="F1336" s="51">
        <v>2.0258317220845479</v>
      </c>
      <c r="G1336" s="39">
        <v>15.296167731185779</v>
      </c>
      <c r="H1336" s="30">
        <v>22317170</v>
      </c>
    </row>
    <row r="1337" spans="2:8" x14ac:dyDescent="0.25">
      <c r="B1337" s="73" t="s">
        <v>312</v>
      </c>
      <c r="C1337" s="29">
        <v>44</v>
      </c>
      <c r="D1337" s="30">
        <v>4391</v>
      </c>
      <c r="E1337" s="30">
        <v>161.05000000000001</v>
      </c>
      <c r="F1337" s="51">
        <v>1.1808130266454111</v>
      </c>
      <c r="G1337" s="39">
        <v>27.264824588637069</v>
      </c>
      <c r="H1337" s="30">
        <v>5184950</v>
      </c>
    </row>
    <row r="1338" spans="2:8" x14ac:dyDescent="0.25">
      <c r="B1338" s="73" t="s">
        <v>313</v>
      </c>
      <c r="C1338" s="29">
        <v>782</v>
      </c>
      <c r="D1338" s="30">
        <v>17280.480000000003</v>
      </c>
      <c r="E1338" s="30">
        <v>806.82999999999993</v>
      </c>
      <c r="F1338" s="51">
        <v>2.8416858212271876</v>
      </c>
      <c r="G1338" s="39">
        <v>21.417745993579818</v>
      </c>
      <c r="H1338" s="30">
        <v>49105695</v>
      </c>
    </row>
    <row r="1339" spans="2:8" x14ac:dyDescent="0.25">
      <c r="B1339" s="73" t="s">
        <v>314</v>
      </c>
      <c r="C1339" s="29">
        <v>104</v>
      </c>
      <c r="D1339" s="30">
        <v>5453.0599999999995</v>
      </c>
      <c r="E1339" s="30">
        <v>550.13</v>
      </c>
      <c r="F1339" s="51">
        <v>4.0016531085298901</v>
      </c>
      <c r="G1339" s="39">
        <v>9.9123116354316245</v>
      </c>
      <c r="H1339" s="30">
        <v>21821254.5</v>
      </c>
    </row>
    <row r="1340" spans="2:8" x14ac:dyDescent="0.25">
      <c r="B1340" s="73" t="s">
        <v>315</v>
      </c>
      <c r="C1340" s="38">
        <v>28</v>
      </c>
      <c r="D1340" s="30">
        <v>611.66</v>
      </c>
      <c r="E1340" s="30">
        <v>85.850000000000009</v>
      </c>
      <c r="F1340" s="51">
        <v>7.1228885328450451</v>
      </c>
      <c r="G1340" s="39">
        <v>7.124752475247524</v>
      </c>
      <c r="H1340" s="30">
        <v>4356786</v>
      </c>
    </row>
    <row r="1341" spans="2:8" x14ac:dyDescent="0.25">
      <c r="B1341" s="73" t="s">
        <v>316</v>
      </c>
      <c r="C1341" s="29">
        <v>669</v>
      </c>
      <c r="D1341" s="30">
        <v>10868.3</v>
      </c>
      <c r="E1341" s="30">
        <v>1242.6300000000001</v>
      </c>
      <c r="F1341" s="51">
        <v>2.9572204484602014</v>
      </c>
      <c r="G1341" s="39">
        <v>8.7462076402468938</v>
      </c>
      <c r="H1341" s="30">
        <v>32139959</v>
      </c>
    </row>
    <row r="1342" spans="2:8" x14ac:dyDescent="0.25">
      <c r="B1342" s="73" t="s">
        <v>317</v>
      </c>
      <c r="C1342" s="29">
        <v>48</v>
      </c>
      <c r="D1342" s="30">
        <v>23.14</v>
      </c>
      <c r="E1342" s="30">
        <v>13.899999999999999</v>
      </c>
      <c r="F1342" s="51">
        <v>3.1319360414866031</v>
      </c>
      <c r="G1342" s="39">
        <v>1.6647482014388491</v>
      </c>
      <c r="H1342" s="30">
        <v>72473</v>
      </c>
    </row>
    <row r="1343" spans="2:8" x14ac:dyDescent="0.25">
      <c r="B1343" s="73" t="s">
        <v>318</v>
      </c>
      <c r="C1343" s="29">
        <v>262</v>
      </c>
      <c r="D1343" s="30">
        <v>2318.96</v>
      </c>
      <c r="E1343" s="30">
        <v>271.45</v>
      </c>
      <c r="F1343" s="51">
        <v>3.6185522820574736</v>
      </c>
      <c r="G1343" s="39">
        <v>8.5428624055995588</v>
      </c>
      <c r="H1343" s="30">
        <v>8391278</v>
      </c>
    </row>
    <row r="1344" spans="2:8" x14ac:dyDescent="0.25">
      <c r="B1344" s="73" t="s">
        <v>319</v>
      </c>
      <c r="C1344" s="29">
        <v>165</v>
      </c>
      <c r="D1344" s="30">
        <v>6057</v>
      </c>
      <c r="E1344" s="30">
        <v>559</v>
      </c>
      <c r="F1344" s="51">
        <v>3.5451130922899123</v>
      </c>
      <c r="G1344" s="39">
        <v>10.835420393559929</v>
      </c>
      <c r="H1344" s="30">
        <v>21472750</v>
      </c>
    </row>
    <row r="1345" spans="2:8" x14ac:dyDescent="0.25">
      <c r="B1345" s="73" t="s">
        <v>320</v>
      </c>
      <c r="C1345" s="29">
        <v>563</v>
      </c>
      <c r="D1345" s="30">
        <v>21539.98</v>
      </c>
      <c r="E1345" s="30">
        <v>687.09999999999991</v>
      </c>
      <c r="F1345" s="51">
        <v>0.67730095849671168</v>
      </c>
      <c r="G1345" s="39">
        <v>31.349119487701937</v>
      </c>
      <c r="H1345" s="30">
        <v>14589049.1</v>
      </c>
    </row>
    <row r="1346" spans="2:8" x14ac:dyDescent="0.25">
      <c r="B1346" s="73" t="s">
        <v>321</v>
      </c>
      <c r="C1346" s="29">
        <v>804</v>
      </c>
      <c r="D1346" s="30">
        <v>10642.090000000002</v>
      </c>
      <c r="E1346" s="30">
        <v>506.34999999999991</v>
      </c>
      <c r="F1346" s="51">
        <v>2.1781859578334704</v>
      </c>
      <c r="G1346" s="39">
        <v>21.017260787992502</v>
      </c>
      <c r="H1346" s="30">
        <v>23180451</v>
      </c>
    </row>
    <row r="1347" spans="2:8" x14ac:dyDescent="0.25">
      <c r="B1347" s="73" t="s">
        <v>322</v>
      </c>
      <c r="C1347" s="29">
        <v>202</v>
      </c>
      <c r="D1347" s="30">
        <v>2640.7</v>
      </c>
      <c r="E1347" s="30">
        <v>155</v>
      </c>
      <c r="F1347" s="51">
        <v>3.3714810466921654</v>
      </c>
      <c r="G1347" s="39">
        <v>17.036774193548386</v>
      </c>
      <c r="H1347" s="30">
        <v>8903070</v>
      </c>
    </row>
    <row r="1348" spans="2:8" x14ac:dyDescent="0.25">
      <c r="B1348" s="73" t="s">
        <v>323</v>
      </c>
      <c r="C1348" s="29">
        <v>747</v>
      </c>
      <c r="D1348" s="30">
        <v>6234</v>
      </c>
      <c r="E1348" s="30">
        <v>484.88</v>
      </c>
      <c r="F1348" s="51">
        <v>2.5448151267244143</v>
      </c>
      <c r="G1348" s="39">
        <v>12.856789308694935</v>
      </c>
      <c r="H1348" s="30">
        <v>15864377.5</v>
      </c>
    </row>
    <row r="1349" spans="2:8" x14ac:dyDescent="0.25">
      <c r="B1349" s="73" t="s">
        <v>324</v>
      </c>
      <c r="C1349" s="29">
        <v>8</v>
      </c>
      <c r="D1349" s="30">
        <v>97.3</v>
      </c>
      <c r="E1349" s="30">
        <v>6.43</v>
      </c>
      <c r="F1349" s="51">
        <v>4.1218088386433713</v>
      </c>
      <c r="G1349" s="39">
        <v>15.132192846034215</v>
      </c>
      <c r="H1349" s="30">
        <v>401052</v>
      </c>
    </row>
    <row r="1350" spans="2:8" x14ac:dyDescent="0.25">
      <c r="B1350" s="73" t="s">
        <v>325</v>
      </c>
      <c r="C1350" s="29">
        <v>226</v>
      </c>
      <c r="D1350" s="30">
        <v>13027.7</v>
      </c>
      <c r="E1350" s="30">
        <v>1329.5</v>
      </c>
      <c r="F1350" s="51">
        <v>1.0856367585989852</v>
      </c>
      <c r="G1350" s="39">
        <v>9.7989469725460712</v>
      </c>
      <c r="H1350" s="30">
        <v>14143350</v>
      </c>
    </row>
    <row r="1351" spans="2:8" x14ac:dyDescent="0.25">
      <c r="B1351" s="73" t="s">
        <v>326</v>
      </c>
      <c r="C1351" s="29">
        <v>12</v>
      </c>
      <c r="D1351" s="30">
        <v>1569.6</v>
      </c>
      <c r="E1351" s="30">
        <v>35.299999999999997</v>
      </c>
      <c r="F1351" s="51">
        <v>0.50573394495412849</v>
      </c>
      <c r="G1351" s="39">
        <v>44.464589235127477</v>
      </c>
      <c r="H1351" s="30">
        <v>793800</v>
      </c>
    </row>
    <row r="1352" spans="2:8" x14ac:dyDescent="0.25">
      <c r="B1352" s="73" t="s">
        <v>327</v>
      </c>
      <c r="C1352" s="29">
        <v>905</v>
      </c>
      <c r="D1352" s="30">
        <v>11398.75</v>
      </c>
      <c r="E1352" s="30">
        <v>997.69999999999993</v>
      </c>
      <c r="F1352" s="51">
        <v>3.5821493584822899</v>
      </c>
      <c r="G1352" s="39">
        <v>11.425027563395812</v>
      </c>
      <c r="H1352" s="30">
        <v>40832025</v>
      </c>
    </row>
    <row r="1353" spans="2:8" x14ac:dyDescent="0.25">
      <c r="B1353" s="73" t="s">
        <v>328</v>
      </c>
      <c r="C1353" s="29">
        <v>227</v>
      </c>
      <c r="D1353" s="30">
        <v>5464.3799999999992</v>
      </c>
      <c r="E1353" s="30">
        <v>1154.7</v>
      </c>
      <c r="F1353" s="51">
        <v>2.0601495503606997</v>
      </c>
      <c r="G1353" s="39">
        <v>4.73229410236425</v>
      </c>
      <c r="H1353" s="30">
        <v>11257440</v>
      </c>
    </row>
    <row r="1354" spans="2:8" x14ac:dyDescent="0.25">
      <c r="B1354" s="73" t="s">
        <v>329</v>
      </c>
      <c r="C1354" s="29">
        <v>116</v>
      </c>
      <c r="D1354" s="30">
        <v>2176.6</v>
      </c>
      <c r="E1354" s="30">
        <v>253.97</v>
      </c>
      <c r="F1354" s="51">
        <v>3.2108533952035287</v>
      </c>
      <c r="G1354" s="39">
        <v>8.5703035791628928</v>
      </c>
      <c r="H1354" s="30">
        <v>6988743.5</v>
      </c>
    </row>
    <row r="1355" spans="2:8" x14ac:dyDescent="0.25">
      <c r="B1355" s="73" t="s">
        <v>330</v>
      </c>
      <c r="C1355" s="29">
        <v>34</v>
      </c>
      <c r="D1355" s="30">
        <v>154.43</v>
      </c>
      <c r="E1355" s="30">
        <v>22.38</v>
      </c>
      <c r="F1355" s="51">
        <v>4.0898141552807097</v>
      </c>
      <c r="G1355" s="39">
        <v>6.9003574620196613</v>
      </c>
      <c r="H1355" s="30">
        <v>631590</v>
      </c>
    </row>
    <row r="1356" spans="2:8" x14ac:dyDescent="0.25">
      <c r="B1356" s="73" t="s">
        <v>331</v>
      </c>
      <c r="C1356" s="38">
        <v>73</v>
      </c>
      <c r="D1356" s="30">
        <v>1440.3000000000002</v>
      </c>
      <c r="E1356" s="30">
        <v>129.69</v>
      </c>
      <c r="F1356" s="51">
        <v>4.2399048809275834</v>
      </c>
      <c r="G1356" s="39">
        <v>11.105713624797596</v>
      </c>
      <c r="H1356" s="30">
        <v>6106735</v>
      </c>
    </row>
    <row r="1357" spans="2:8" x14ac:dyDescent="0.25">
      <c r="B1357" s="73" t="s">
        <v>332</v>
      </c>
      <c r="C1357" s="29">
        <v>24</v>
      </c>
      <c r="D1357" s="30">
        <v>2503.3999999999996</v>
      </c>
      <c r="E1357" s="30">
        <v>97.699999999999989</v>
      </c>
      <c r="F1357" s="51">
        <v>3.9521472796996089</v>
      </c>
      <c r="G1357" s="39">
        <v>25.623336745138179</v>
      </c>
      <c r="H1357" s="30">
        <v>9893805.5</v>
      </c>
    </row>
    <row r="1358" spans="2:8" x14ac:dyDescent="0.25">
      <c r="B1358" s="73" t="s">
        <v>333</v>
      </c>
      <c r="C1358" s="29">
        <v>64</v>
      </c>
      <c r="D1358" s="30">
        <v>430.68999999999994</v>
      </c>
      <c r="E1358" s="30">
        <v>111.52000000000001</v>
      </c>
      <c r="F1358" s="51">
        <v>4.6771515475167762</v>
      </c>
      <c r="G1358" s="39">
        <v>3.8619978479196546</v>
      </c>
      <c r="H1358" s="30">
        <v>2014402.4</v>
      </c>
    </row>
    <row r="1359" spans="2:8" x14ac:dyDescent="0.25">
      <c r="B1359" s="73" t="s">
        <v>334</v>
      </c>
      <c r="C1359" s="29">
        <v>30</v>
      </c>
      <c r="D1359" s="30">
        <v>364.39999999999992</v>
      </c>
      <c r="E1359" s="30">
        <v>20.45</v>
      </c>
      <c r="F1359" s="51">
        <v>2.4022557628979149</v>
      </c>
      <c r="G1359" s="39">
        <v>17.819070904645475</v>
      </c>
      <c r="H1359" s="30">
        <v>875382</v>
      </c>
    </row>
    <row r="1360" spans="2:8" x14ac:dyDescent="0.25">
      <c r="B1360" s="73" t="s">
        <v>335</v>
      </c>
      <c r="C1360" s="29">
        <v>3926</v>
      </c>
      <c r="D1360" s="30">
        <v>107551.65000000001</v>
      </c>
      <c r="E1360" s="30">
        <v>4449</v>
      </c>
      <c r="F1360" s="51">
        <v>4.2947779043836141</v>
      </c>
      <c r="G1360" s="39">
        <v>24.174342548887392</v>
      </c>
      <c r="H1360" s="30">
        <v>461910450</v>
      </c>
    </row>
    <row r="1361" spans="2:8" x14ac:dyDescent="0.25">
      <c r="B1361" s="73" t="s">
        <v>336</v>
      </c>
      <c r="C1361" s="29">
        <v>610</v>
      </c>
      <c r="D1361" s="30">
        <v>4873</v>
      </c>
      <c r="E1361" s="30">
        <v>428.8</v>
      </c>
      <c r="F1361" s="51">
        <v>2.5202134208906219</v>
      </c>
      <c r="G1361" s="39">
        <v>11.364272388059701</v>
      </c>
      <c r="H1361" s="30">
        <v>12281000</v>
      </c>
    </row>
    <row r="1362" spans="2:8" x14ac:dyDescent="0.25">
      <c r="B1362" s="73" t="s">
        <v>337</v>
      </c>
      <c r="C1362" s="29">
        <v>115</v>
      </c>
      <c r="D1362" s="30">
        <v>685.1</v>
      </c>
      <c r="E1362" s="30">
        <v>107.5</v>
      </c>
      <c r="F1362" s="51">
        <v>2.9835790395562691</v>
      </c>
      <c r="G1362" s="39">
        <v>6.3730232558139539</v>
      </c>
      <c r="H1362" s="30">
        <v>2044050</v>
      </c>
    </row>
    <row r="1363" spans="2:8" x14ac:dyDescent="0.25">
      <c r="B1363" s="73" t="s">
        <v>338</v>
      </c>
      <c r="C1363" s="38">
        <v>304</v>
      </c>
      <c r="D1363" s="30">
        <v>10348.69</v>
      </c>
      <c r="E1363" s="30">
        <v>219.11999999999998</v>
      </c>
      <c r="F1363" s="51">
        <v>4.59587148711576</v>
      </c>
      <c r="G1363" s="39">
        <v>47.228413654618478</v>
      </c>
      <c r="H1363" s="30">
        <v>47561249.299999997</v>
      </c>
    </row>
    <row r="1364" spans="2:8" x14ac:dyDescent="0.25">
      <c r="B1364" s="73" t="s">
        <v>339</v>
      </c>
      <c r="C1364" s="38">
        <v>213</v>
      </c>
      <c r="D1364" s="30">
        <v>2114.8000000000002</v>
      </c>
      <c r="E1364" s="30">
        <v>241.1</v>
      </c>
      <c r="F1364" s="51">
        <v>8.1942500472857951</v>
      </c>
      <c r="G1364" s="39">
        <v>8.7714641227706363</v>
      </c>
      <c r="H1364" s="30">
        <v>17329200</v>
      </c>
    </row>
    <row r="1365" spans="2:8" x14ac:dyDescent="0.25">
      <c r="B1365" s="73" t="s">
        <v>340</v>
      </c>
      <c r="C1365" s="38">
        <v>440</v>
      </c>
      <c r="D1365" s="30">
        <v>21508.6</v>
      </c>
      <c r="E1365" s="30">
        <v>391.28000000000003</v>
      </c>
      <c r="F1365" s="51">
        <v>6.7033895465069788</v>
      </c>
      <c r="G1365" s="39">
        <v>54.969842567981999</v>
      </c>
      <c r="H1365" s="30">
        <v>144180524.40000001</v>
      </c>
    </row>
    <row r="1366" spans="2:8" x14ac:dyDescent="0.25">
      <c r="B1366" s="73" t="s">
        <v>341</v>
      </c>
      <c r="C1366" s="38">
        <v>1210</v>
      </c>
      <c r="D1366" s="30">
        <v>9550.4</v>
      </c>
      <c r="E1366" s="30">
        <v>444.55000000000013</v>
      </c>
      <c r="F1366" s="51">
        <v>3.4556772491204555</v>
      </c>
      <c r="G1366" s="39">
        <v>21.483297716792254</v>
      </c>
      <c r="H1366" s="30">
        <v>33003100</v>
      </c>
    </row>
    <row r="1367" spans="2:8" x14ac:dyDescent="0.25">
      <c r="B1367" s="73" t="s">
        <v>342</v>
      </c>
      <c r="C1367" s="38">
        <v>43</v>
      </c>
      <c r="D1367" s="30">
        <v>617.61</v>
      </c>
      <c r="E1367" s="30">
        <v>90.009999999999991</v>
      </c>
      <c r="F1367" s="51">
        <v>6.364894512718382</v>
      </c>
      <c r="G1367" s="39">
        <v>6.8615709365626048</v>
      </c>
      <c r="H1367" s="30">
        <v>3931022.5</v>
      </c>
    </row>
    <row r="1368" spans="2:8" x14ac:dyDescent="0.25">
      <c r="B1368" s="73" t="s">
        <v>343</v>
      </c>
      <c r="C1368" s="38">
        <v>112</v>
      </c>
      <c r="D1368" s="30">
        <v>1335.73</v>
      </c>
      <c r="E1368" s="30">
        <v>208.41</v>
      </c>
      <c r="F1368" s="51">
        <v>4.5970634035321511</v>
      </c>
      <c r="G1368" s="39">
        <v>6.4091454344801111</v>
      </c>
      <c r="H1368" s="30">
        <v>6140435.5</v>
      </c>
    </row>
    <row r="1369" spans="2:8" x14ac:dyDescent="0.25">
      <c r="B1369" s="73" t="s">
        <v>344</v>
      </c>
      <c r="C1369" s="29">
        <v>1772</v>
      </c>
      <c r="D1369" s="30">
        <v>20808.5</v>
      </c>
      <c r="E1369" s="30">
        <v>5573.9</v>
      </c>
      <c r="F1369" s="51">
        <v>16.260285700555063</v>
      </c>
      <c r="G1369" s="39">
        <v>3.733202963813488</v>
      </c>
      <c r="H1369" s="30">
        <v>338352155</v>
      </c>
    </row>
    <row r="1370" spans="2:8" x14ac:dyDescent="0.25">
      <c r="B1370" s="73" t="s">
        <v>345</v>
      </c>
      <c r="C1370" s="38">
        <v>48</v>
      </c>
      <c r="D1370" s="30">
        <v>228</v>
      </c>
      <c r="E1370" s="30">
        <v>42.8</v>
      </c>
      <c r="F1370" s="51">
        <v>3.5144736842105262</v>
      </c>
      <c r="G1370" s="39">
        <v>5.3271028037383177</v>
      </c>
      <c r="H1370" s="30">
        <v>801300</v>
      </c>
    </row>
    <row r="1371" spans="2:8" x14ac:dyDescent="0.25">
      <c r="B1371" s="73" t="s">
        <v>346</v>
      </c>
      <c r="C1371" s="38">
        <v>48</v>
      </c>
      <c r="D1371" s="30">
        <v>313</v>
      </c>
      <c r="E1371" s="30">
        <v>27.92</v>
      </c>
      <c r="F1371" s="51">
        <v>3.7895207667731627</v>
      </c>
      <c r="G1371" s="39">
        <v>11.210601719197706</v>
      </c>
      <c r="H1371" s="30">
        <v>1186120</v>
      </c>
    </row>
    <row r="1372" spans="2:8" x14ac:dyDescent="0.25">
      <c r="B1372" s="73" t="s">
        <v>347</v>
      </c>
      <c r="C1372" s="29">
        <v>184</v>
      </c>
      <c r="D1372" s="30">
        <v>1600.06</v>
      </c>
      <c r="E1372" s="30">
        <v>117.95999999999998</v>
      </c>
      <c r="F1372" s="51">
        <v>1.3316676249640638</v>
      </c>
      <c r="G1372" s="39">
        <v>13.564428619871144</v>
      </c>
      <c r="H1372" s="30">
        <v>2130748.1</v>
      </c>
    </row>
    <row r="1373" spans="2:8" x14ac:dyDescent="0.25">
      <c r="B1373" s="73" t="s">
        <v>348</v>
      </c>
      <c r="C1373" s="29">
        <v>81</v>
      </c>
      <c r="D1373" s="30">
        <v>27230</v>
      </c>
      <c r="E1373" s="30">
        <v>708.8</v>
      </c>
      <c r="F1373" s="51">
        <v>0.42201983106867424</v>
      </c>
      <c r="G1373" s="39">
        <v>38.417042889390522</v>
      </c>
      <c r="H1373" s="30">
        <v>11491600</v>
      </c>
    </row>
    <row r="1374" spans="2:8" x14ac:dyDescent="0.25">
      <c r="B1374" s="73" t="s">
        <v>349</v>
      </c>
      <c r="C1374" s="38">
        <v>12</v>
      </c>
      <c r="D1374" s="30">
        <v>251.29999999999998</v>
      </c>
      <c r="E1374" s="30">
        <v>13.83</v>
      </c>
      <c r="F1374" s="51">
        <v>6.3785555113410277</v>
      </c>
      <c r="G1374" s="39">
        <v>18.170643528561097</v>
      </c>
      <c r="H1374" s="30">
        <v>1602931</v>
      </c>
    </row>
    <row r="1375" spans="2:8" x14ac:dyDescent="0.25">
      <c r="B1375" s="73" t="s">
        <v>350</v>
      </c>
      <c r="C1375" s="29">
        <v>668</v>
      </c>
      <c r="D1375" s="30">
        <v>21593.4</v>
      </c>
      <c r="E1375" s="30">
        <v>1487.9</v>
      </c>
      <c r="F1375" s="51">
        <v>2.3149559587651778</v>
      </c>
      <c r="G1375" s="39">
        <v>14.512668862154715</v>
      </c>
      <c r="H1375" s="30">
        <v>49987770</v>
      </c>
    </row>
    <row r="1376" spans="2:8" x14ac:dyDescent="0.25">
      <c r="B1376" s="73" t="s">
        <v>351</v>
      </c>
      <c r="C1376" s="38">
        <v>100</v>
      </c>
      <c r="D1376" s="30">
        <v>4602.5800000000008</v>
      </c>
      <c r="E1376" s="30">
        <v>380.59999999999997</v>
      </c>
      <c r="F1376" s="51">
        <v>4.3840452528799059</v>
      </c>
      <c r="G1376" s="39">
        <v>12.092958486600109</v>
      </c>
      <c r="H1376" s="30">
        <v>20177919</v>
      </c>
    </row>
    <row r="1377" spans="2:8" x14ac:dyDescent="0.25">
      <c r="B1377" s="73" t="s">
        <v>352</v>
      </c>
      <c r="C1377" s="38">
        <v>41</v>
      </c>
      <c r="D1377" s="30">
        <v>7560.66</v>
      </c>
      <c r="E1377" s="30">
        <v>194.7</v>
      </c>
      <c r="F1377" s="51">
        <v>0.77896175730690176</v>
      </c>
      <c r="G1377" s="39">
        <v>38.832357473035444</v>
      </c>
      <c r="H1377" s="30">
        <v>5889465</v>
      </c>
    </row>
    <row r="1378" spans="2:8" x14ac:dyDescent="0.25">
      <c r="B1378" s="73" t="s">
        <v>353</v>
      </c>
      <c r="C1378" s="29">
        <v>58</v>
      </c>
      <c r="D1378" s="30">
        <v>616.66</v>
      </c>
      <c r="E1378" s="30">
        <v>46.84</v>
      </c>
      <c r="F1378" s="51">
        <v>1.7097209159017936</v>
      </c>
      <c r="G1378" s="39">
        <v>13.16524338172502</v>
      </c>
      <c r="H1378" s="30">
        <v>1054316.5</v>
      </c>
    </row>
    <row r="1379" spans="2:8" x14ac:dyDescent="0.25">
      <c r="B1379" s="73" t="s">
        <v>354</v>
      </c>
      <c r="C1379" s="29">
        <v>770</v>
      </c>
      <c r="D1379" s="30">
        <v>30732.400000000001</v>
      </c>
      <c r="E1379" s="30">
        <v>2094.7400000000002</v>
      </c>
      <c r="F1379" s="51">
        <v>1.9921880490947663</v>
      </c>
      <c r="G1379" s="39">
        <v>14.671224113732491</v>
      </c>
      <c r="H1379" s="30">
        <v>61224720</v>
      </c>
    </row>
    <row r="1380" spans="2:8" x14ac:dyDescent="0.25">
      <c r="B1380" s="73" t="s">
        <v>355</v>
      </c>
      <c r="C1380" s="29">
        <v>128</v>
      </c>
      <c r="D1380" s="30">
        <v>10448.51</v>
      </c>
      <c r="E1380" s="30">
        <v>812.02</v>
      </c>
      <c r="F1380" s="51">
        <v>2.4173739604977165</v>
      </c>
      <c r="G1380" s="39">
        <v>12.867306223984631</v>
      </c>
      <c r="H1380" s="30">
        <v>25257955.999999996</v>
      </c>
    </row>
    <row r="1381" spans="2:8" x14ac:dyDescent="0.25">
      <c r="B1381" s="73" t="s">
        <v>356</v>
      </c>
      <c r="C1381" s="29">
        <v>211</v>
      </c>
      <c r="D1381" s="30">
        <v>3427.65</v>
      </c>
      <c r="E1381" s="30">
        <v>152</v>
      </c>
      <c r="F1381" s="51">
        <v>4.234726416057649</v>
      </c>
      <c r="G1381" s="39">
        <v>22.550328947368421</v>
      </c>
      <c r="H1381" s="30">
        <v>14515160</v>
      </c>
    </row>
    <row r="1382" spans="2:8" x14ac:dyDescent="0.25">
      <c r="B1382" s="73" t="s">
        <v>357</v>
      </c>
      <c r="C1382" s="29">
        <v>430</v>
      </c>
      <c r="D1382" s="30">
        <v>4153.53</v>
      </c>
      <c r="E1382" s="30">
        <v>201.17</v>
      </c>
      <c r="F1382" s="51">
        <v>1.7076030749747806</v>
      </c>
      <c r="G1382" s="39">
        <v>20.646865834866034</v>
      </c>
      <c r="H1382" s="30">
        <v>7092580.5999999996</v>
      </c>
    </row>
    <row r="1383" spans="2:8" x14ac:dyDescent="0.25">
      <c r="B1383" s="73" t="s">
        <v>358</v>
      </c>
      <c r="C1383" s="29">
        <v>3013</v>
      </c>
      <c r="D1383" s="30">
        <v>1213674</v>
      </c>
      <c r="E1383" s="30">
        <v>27745.5</v>
      </c>
      <c r="F1383" s="51">
        <v>0.34899561167166804</v>
      </c>
      <c r="G1383" s="39">
        <v>43.743093474617503</v>
      </c>
      <c r="H1383" s="30">
        <v>423566900</v>
      </c>
    </row>
    <row r="1384" spans="2:8" x14ac:dyDescent="0.25">
      <c r="B1384" s="73" t="s">
        <v>359</v>
      </c>
      <c r="C1384" s="29">
        <v>358</v>
      </c>
      <c r="D1384" s="30">
        <v>5318.4800000000005</v>
      </c>
      <c r="E1384" s="30">
        <v>271.60000000000002</v>
      </c>
      <c r="F1384" s="51">
        <v>2.2149571306087457</v>
      </c>
      <c r="G1384" s="39">
        <v>19.582032400589103</v>
      </c>
      <c r="H1384" s="30">
        <v>11780205.200000001</v>
      </c>
    </row>
    <row r="1385" spans="2:8" x14ac:dyDescent="0.25">
      <c r="B1385" s="73" t="s">
        <v>360</v>
      </c>
      <c r="C1385" s="29">
        <v>691</v>
      </c>
      <c r="D1385" s="30">
        <v>19734.3</v>
      </c>
      <c r="E1385" s="30">
        <v>843.50000000000011</v>
      </c>
      <c r="F1385" s="51">
        <v>1.6935429683343215</v>
      </c>
      <c r="G1385" s="39">
        <v>23.395732068761109</v>
      </c>
      <c r="H1385" s="30">
        <v>33420885</v>
      </c>
    </row>
    <row r="1386" spans="2:8" x14ac:dyDescent="0.25">
      <c r="B1386" s="73" t="s">
        <v>361</v>
      </c>
      <c r="C1386" s="29">
        <v>641</v>
      </c>
      <c r="D1386" s="30">
        <v>18421.400000000001</v>
      </c>
      <c r="E1386" s="30">
        <v>686.80000000000007</v>
      </c>
      <c r="F1386" s="51">
        <v>1.8008110132780353</v>
      </c>
      <c r="G1386" s="39">
        <v>26.82207338380897</v>
      </c>
      <c r="H1386" s="30">
        <v>33173460</v>
      </c>
    </row>
    <row r="1387" spans="2:8" x14ac:dyDescent="0.25">
      <c r="B1387" s="73" t="s">
        <v>362</v>
      </c>
      <c r="C1387" s="29">
        <v>3370</v>
      </c>
      <c r="D1387" s="30">
        <v>106691.75</v>
      </c>
      <c r="E1387" s="30">
        <v>2520.75</v>
      </c>
      <c r="F1387" s="51">
        <v>1.2304693193241276</v>
      </c>
      <c r="G1387" s="39">
        <v>42.325399186749976</v>
      </c>
      <c r="H1387" s="30">
        <v>131280925</v>
      </c>
    </row>
    <row r="1388" spans="2:8" x14ac:dyDescent="0.25">
      <c r="B1388" s="73" t="s">
        <v>363</v>
      </c>
      <c r="C1388" s="29">
        <v>119</v>
      </c>
      <c r="D1388" s="30">
        <v>249.9</v>
      </c>
      <c r="E1388" s="30">
        <v>46.129999999999995</v>
      </c>
      <c r="F1388" s="51">
        <v>2.4304121648659462</v>
      </c>
      <c r="G1388" s="39">
        <v>5.4172989377845226</v>
      </c>
      <c r="H1388" s="30">
        <v>607360</v>
      </c>
    </row>
    <row r="1389" spans="2:8" x14ac:dyDescent="0.25">
      <c r="B1389" s="73" t="s">
        <v>364</v>
      </c>
      <c r="C1389" s="29">
        <v>510</v>
      </c>
      <c r="D1389" s="30">
        <v>16400.48</v>
      </c>
      <c r="E1389" s="30">
        <v>491</v>
      </c>
      <c r="F1389" s="51">
        <v>2.5606884676546051</v>
      </c>
      <c r="G1389" s="39">
        <v>33.402199592668026</v>
      </c>
      <c r="H1389" s="30">
        <v>41996520</v>
      </c>
    </row>
    <row r="1390" spans="2:8" x14ac:dyDescent="0.25">
      <c r="B1390" s="73" t="s">
        <v>365</v>
      </c>
      <c r="C1390" s="29">
        <v>638</v>
      </c>
      <c r="D1390" s="30">
        <v>16817.5</v>
      </c>
      <c r="E1390" s="30">
        <v>573.3900000000001</v>
      </c>
      <c r="F1390" s="51">
        <v>1.996486992715921</v>
      </c>
      <c r="G1390" s="39">
        <v>29.329949946807577</v>
      </c>
      <c r="H1390" s="30">
        <v>33575920</v>
      </c>
    </row>
    <row r="1391" spans="2:8" x14ac:dyDescent="0.25">
      <c r="B1391" s="73" t="s">
        <v>366</v>
      </c>
      <c r="C1391" s="29">
        <v>181</v>
      </c>
      <c r="D1391" s="30">
        <v>1741.75</v>
      </c>
      <c r="E1391" s="30">
        <v>464</v>
      </c>
      <c r="F1391" s="51">
        <v>2.7764604564374911</v>
      </c>
      <c r="G1391" s="39">
        <v>3.7537715517241379</v>
      </c>
      <c r="H1391" s="30">
        <v>4835900</v>
      </c>
    </row>
    <row r="1392" spans="2:8" x14ac:dyDescent="0.25">
      <c r="B1392" s="73" t="s">
        <v>367</v>
      </c>
      <c r="C1392" s="29">
        <v>434</v>
      </c>
      <c r="D1392" s="30">
        <v>9528.61</v>
      </c>
      <c r="E1392" s="30">
        <v>1132.6999999999998</v>
      </c>
      <c r="F1392" s="51">
        <v>2.0965936269823198</v>
      </c>
      <c r="G1392" s="39">
        <v>8.4122980489096868</v>
      </c>
      <c r="H1392" s="30">
        <v>19977623</v>
      </c>
    </row>
    <row r="1393" spans="2:8" x14ac:dyDescent="0.25">
      <c r="B1393" s="73" t="s">
        <v>368</v>
      </c>
      <c r="C1393" s="29">
        <v>265</v>
      </c>
      <c r="D1393" s="30">
        <v>30552.25</v>
      </c>
      <c r="E1393" s="30">
        <v>2112.5</v>
      </c>
      <c r="F1393" s="51">
        <v>1.5367195542063186</v>
      </c>
      <c r="G1393" s="39">
        <v>14.462603550295858</v>
      </c>
      <c r="H1393" s="30">
        <v>46950240</v>
      </c>
    </row>
    <row r="1394" spans="2:8" x14ac:dyDescent="0.25">
      <c r="B1394" s="73" t="s">
        <v>369</v>
      </c>
      <c r="C1394" s="29">
        <v>7344</v>
      </c>
      <c r="D1394" s="30">
        <v>147056.5</v>
      </c>
      <c r="E1394" s="30">
        <v>5895</v>
      </c>
      <c r="F1394" s="51">
        <v>2.457086663969291</v>
      </c>
      <c r="G1394" s="39">
        <v>24.945971162001698</v>
      </c>
      <c r="H1394" s="30">
        <v>361330565</v>
      </c>
    </row>
    <row r="1395" spans="2:8" x14ac:dyDescent="0.25">
      <c r="B1395" s="73" t="s">
        <v>370</v>
      </c>
      <c r="C1395" s="29">
        <v>546</v>
      </c>
      <c r="D1395" s="30">
        <v>35116.699999999997</v>
      </c>
      <c r="E1395" s="30">
        <v>1570.5</v>
      </c>
      <c r="F1395" s="51">
        <v>2.4399018130974723</v>
      </c>
      <c r="G1395" s="39">
        <v>22.360203756765358</v>
      </c>
      <c r="H1395" s="30">
        <v>85681300</v>
      </c>
    </row>
    <row r="1396" spans="2:8" x14ac:dyDescent="0.25">
      <c r="B1396" s="73" t="s">
        <v>371</v>
      </c>
      <c r="C1396" s="29">
        <v>4552</v>
      </c>
      <c r="D1396" s="30">
        <v>126787.84999999999</v>
      </c>
      <c r="E1396" s="30">
        <v>4661.0700000000015</v>
      </c>
      <c r="F1396" s="51">
        <v>3.0305211303764521</v>
      </c>
      <c r="G1396" s="39">
        <v>27.201447307163367</v>
      </c>
      <c r="H1396" s="30">
        <v>384233258.50000006</v>
      </c>
    </row>
    <row r="1397" spans="2:8" x14ac:dyDescent="0.25">
      <c r="B1397" s="73" t="s">
        <v>372</v>
      </c>
      <c r="C1397" s="29">
        <v>1203</v>
      </c>
      <c r="D1397" s="30">
        <v>32833.89</v>
      </c>
      <c r="E1397" s="30">
        <v>1679.1</v>
      </c>
      <c r="F1397" s="51">
        <v>3.0710995651139719</v>
      </c>
      <c r="G1397" s="39">
        <v>19.554457745220656</v>
      </c>
      <c r="H1397" s="30">
        <v>100836145.3</v>
      </c>
    </row>
    <row r="1398" spans="2:8" x14ac:dyDescent="0.25">
      <c r="B1398" s="73" t="s">
        <v>373</v>
      </c>
      <c r="C1398" s="38">
        <v>11</v>
      </c>
      <c r="D1398" s="30">
        <v>179</v>
      </c>
      <c r="E1398" s="30">
        <v>19.5</v>
      </c>
      <c r="F1398" s="51">
        <v>4.0218882681564248</v>
      </c>
      <c r="G1398" s="39">
        <v>9.1794871794871788</v>
      </c>
      <c r="H1398" s="30">
        <v>719918</v>
      </c>
    </row>
    <row r="1399" spans="2:8" x14ac:dyDescent="0.25">
      <c r="B1399" s="73" t="s">
        <v>374</v>
      </c>
      <c r="C1399" s="38">
        <v>130</v>
      </c>
      <c r="D1399" s="30">
        <v>1804.05</v>
      </c>
      <c r="E1399" s="30">
        <v>61.96</v>
      </c>
      <c r="F1399" s="51">
        <v>1.4224398436850421</v>
      </c>
      <c r="G1399" s="39">
        <v>29.116365397030339</v>
      </c>
      <c r="H1399" s="30">
        <v>2566152.6</v>
      </c>
    </row>
    <row r="1400" spans="2:8" x14ac:dyDescent="0.25">
      <c r="B1400" s="73" t="s">
        <v>375</v>
      </c>
      <c r="C1400" s="29">
        <v>1538</v>
      </c>
      <c r="D1400" s="30">
        <v>14577.669999999998</v>
      </c>
      <c r="E1400" s="30">
        <v>5484.8200000000015</v>
      </c>
      <c r="F1400" s="51">
        <v>22.95914310037201</v>
      </c>
      <c r="G1400" s="39">
        <v>2.657821040617558</v>
      </c>
      <c r="H1400" s="30">
        <v>334690811.60000002</v>
      </c>
    </row>
    <row r="1401" spans="2:8" x14ac:dyDescent="0.25">
      <c r="B1401" s="73" t="s">
        <v>376</v>
      </c>
      <c r="C1401" s="38">
        <v>128</v>
      </c>
      <c r="D1401" s="30">
        <v>5368.38</v>
      </c>
      <c r="E1401" s="30">
        <v>318.05999999999995</v>
      </c>
      <c r="F1401" s="51">
        <v>5.9519957603597362</v>
      </c>
      <c r="G1401" s="39">
        <v>16.878513488021131</v>
      </c>
      <c r="H1401" s="30">
        <v>31952575</v>
      </c>
    </row>
    <row r="1402" spans="2:8" x14ac:dyDescent="0.25">
      <c r="B1402" s="73" t="s">
        <v>377</v>
      </c>
      <c r="C1402" s="38">
        <v>151</v>
      </c>
      <c r="D1402" s="30">
        <v>659.5</v>
      </c>
      <c r="E1402" s="30">
        <v>40.069999999999993</v>
      </c>
      <c r="F1402" s="51">
        <v>3.4579752736116744</v>
      </c>
      <c r="G1402" s="39">
        <v>24.626902919890195</v>
      </c>
      <c r="H1402" s="30">
        <v>3412330</v>
      </c>
    </row>
    <row r="1403" spans="2:8" x14ac:dyDescent="0.25">
      <c r="B1403" s="40" t="s">
        <v>378</v>
      </c>
      <c r="C1403" s="20">
        <f>SUBTOTAL(9,C1317:C1402)</f>
        <v>56696</v>
      </c>
      <c r="D1403" s="21">
        <f>SUM(D1317:D1402)</f>
        <v>4529136.3899999969</v>
      </c>
      <c r="E1403" s="21">
        <f>SUM(E1317:E1402)</f>
        <v>144688.30000000005</v>
      </c>
      <c r="F1403" s="46">
        <f t="shared" ref="F1403" si="167">(H1403/D1403)/1000</f>
        <v>1.0115135113429434</v>
      </c>
      <c r="G1403" s="22">
        <f t="shared" ref="G1403" si="168">D1403/E1403</f>
        <v>31.302713419122316</v>
      </c>
      <c r="H1403" s="21">
        <f>SUM(H1317:H1402)</f>
        <v>4581282653.1999998</v>
      </c>
    </row>
    <row r="1404" spans="2:8" x14ac:dyDescent="0.25">
      <c r="B1404" s="23" t="s">
        <v>276</v>
      </c>
      <c r="C1404" s="35"/>
      <c r="D1404" s="35"/>
      <c r="E1404" s="25"/>
      <c r="F1404" s="26"/>
      <c r="G1404" s="41"/>
      <c r="H1404" s="35"/>
    </row>
    <row r="1405" spans="2:8" x14ac:dyDescent="0.25">
      <c r="B1405" s="23" t="s">
        <v>277</v>
      </c>
      <c r="C1405" s="35"/>
      <c r="D1405" s="35"/>
      <c r="E1405" s="25"/>
      <c r="F1405" s="26"/>
      <c r="G1405" s="41"/>
      <c r="H1405" s="35"/>
    </row>
    <row r="1407" spans="2:8" x14ac:dyDescent="0.25">
      <c r="B1407" s="35"/>
      <c r="C1407" s="35"/>
      <c r="D1407" s="35"/>
      <c r="E1407" s="35"/>
      <c r="F1407" s="26"/>
      <c r="G1407" s="35"/>
      <c r="H1407" s="35"/>
    </row>
    <row r="1408" spans="2:8" ht="15.75" x14ac:dyDescent="0.25">
      <c r="B1408" s="36" t="s">
        <v>379</v>
      </c>
      <c r="C1408" s="35"/>
      <c r="D1408" s="35"/>
      <c r="E1408" s="35"/>
      <c r="F1408" s="26"/>
      <c r="G1408" s="35"/>
      <c r="H1408" s="35"/>
    </row>
    <row r="1409" spans="2:8" ht="45" x14ac:dyDescent="0.25">
      <c r="B1409" s="42" t="s">
        <v>291</v>
      </c>
      <c r="C1409" s="3" t="s">
        <v>280</v>
      </c>
      <c r="D1409" s="43" t="s">
        <v>4</v>
      </c>
      <c r="E1409" s="4" t="s">
        <v>5</v>
      </c>
      <c r="F1409" s="5" t="s">
        <v>281</v>
      </c>
      <c r="G1409" s="6" t="s">
        <v>282</v>
      </c>
      <c r="H1409" s="6" t="s">
        <v>8</v>
      </c>
    </row>
    <row r="1410" spans="2:8" x14ac:dyDescent="0.25">
      <c r="B1410" s="38" t="s">
        <v>304</v>
      </c>
      <c r="C1410" s="29">
        <v>2900</v>
      </c>
      <c r="D1410" s="44">
        <v>1814598.8300000003</v>
      </c>
      <c r="E1410" s="30">
        <v>39697.870000000003</v>
      </c>
      <c r="F1410" s="51">
        <v>0.15391980330991392</v>
      </c>
      <c r="G1410" s="39">
        <v>45.710231556504169</v>
      </c>
      <c r="H1410" s="30">
        <v>279302695</v>
      </c>
    </row>
    <row r="1411" spans="2:8" x14ac:dyDescent="0.25">
      <c r="B1411" s="38" t="s">
        <v>358</v>
      </c>
      <c r="C1411" s="29">
        <v>3013</v>
      </c>
      <c r="D1411" s="44">
        <v>1213674</v>
      </c>
      <c r="E1411" s="30">
        <v>27745.5</v>
      </c>
      <c r="F1411" s="51">
        <v>0.34899561167166804</v>
      </c>
      <c r="G1411" s="39">
        <v>43.743093474617503</v>
      </c>
      <c r="H1411" s="30">
        <v>423566900</v>
      </c>
    </row>
    <row r="1412" spans="2:8" x14ac:dyDescent="0.25">
      <c r="B1412" s="38" t="s">
        <v>294</v>
      </c>
      <c r="C1412" s="29">
        <v>442</v>
      </c>
      <c r="D1412" s="44">
        <v>201888.9</v>
      </c>
      <c r="E1412" s="30">
        <v>5222.9000000000005</v>
      </c>
      <c r="F1412" s="51">
        <v>0.68826116740444865</v>
      </c>
      <c r="G1412" s="39">
        <v>38.654559727354531</v>
      </c>
      <c r="H1412" s="30">
        <v>138952290</v>
      </c>
    </row>
    <row r="1413" spans="2:8" x14ac:dyDescent="0.25">
      <c r="B1413" s="38" t="s">
        <v>369</v>
      </c>
      <c r="C1413" s="29">
        <v>7344</v>
      </c>
      <c r="D1413" s="44">
        <v>147056.5</v>
      </c>
      <c r="E1413" s="30">
        <v>5895</v>
      </c>
      <c r="F1413" s="51">
        <v>2.457086663969291</v>
      </c>
      <c r="G1413" s="39">
        <v>24.945971162001698</v>
      </c>
      <c r="H1413" s="30">
        <v>361330565</v>
      </c>
    </row>
    <row r="1414" spans="2:8" x14ac:dyDescent="0.25">
      <c r="B1414" s="38" t="s">
        <v>371</v>
      </c>
      <c r="C1414" s="29">
        <v>4552</v>
      </c>
      <c r="D1414" s="44">
        <v>126787.84999999999</v>
      </c>
      <c r="E1414" s="30">
        <v>4661.0700000000015</v>
      </c>
      <c r="F1414" s="51">
        <v>3.0305211303764521</v>
      </c>
      <c r="G1414" s="39">
        <v>27.201447307163367</v>
      </c>
      <c r="H1414" s="30">
        <v>384233258.50000006</v>
      </c>
    </row>
    <row r="1415" spans="2:8" x14ac:dyDescent="0.25">
      <c r="B1415" s="38" t="s">
        <v>335</v>
      </c>
      <c r="C1415" s="29">
        <v>3926</v>
      </c>
      <c r="D1415" s="44">
        <v>107551.65000000001</v>
      </c>
      <c r="E1415" s="30">
        <v>4449</v>
      </c>
      <c r="F1415" s="51">
        <v>4.2947779043836141</v>
      </c>
      <c r="G1415" s="39">
        <v>24.174342548887392</v>
      </c>
      <c r="H1415" s="30">
        <v>461910450</v>
      </c>
    </row>
    <row r="1416" spans="2:8" x14ac:dyDescent="0.25">
      <c r="B1416" s="38" t="s">
        <v>362</v>
      </c>
      <c r="C1416" s="29">
        <v>3370</v>
      </c>
      <c r="D1416" s="44">
        <v>106691.75</v>
      </c>
      <c r="E1416" s="30">
        <v>2520.75</v>
      </c>
      <c r="F1416" s="51">
        <v>1.2304693193241276</v>
      </c>
      <c r="G1416" s="39">
        <v>42.325399186749976</v>
      </c>
      <c r="H1416" s="30">
        <v>131280925</v>
      </c>
    </row>
    <row r="1417" spans="2:8" x14ac:dyDescent="0.25">
      <c r="B1417" s="38" t="s">
        <v>301</v>
      </c>
      <c r="C1417" s="29">
        <v>164</v>
      </c>
      <c r="D1417" s="44">
        <v>101094.45</v>
      </c>
      <c r="E1417" s="30">
        <v>1669.17</v>
      </c>
      <c r="F1417" s="51">
        <v>0.10154609773335727</v>
      </c>
      <c r="G1417" s="39">
        <v>60.565700318122175</v>
      </c>
      <c r="H1417" s="30">
        <v>10265746.9</v>
      </c>
    </row>
    <row r="1418" spans="2:8" x14ac:dyDescent="0.25">
      <c r="B1418" s="38" t="s">
        <v>302</v>
      </c>
      <c r="C1418" s="29">
        <v>3427</v>
      </c>
      <c r="D1418" s="44">
        <v>59070.9</v>
      </c>
      <c r="E1418" s="30">
        <v>5385.56</v>
      </c>
      <c r="F1418" s="51">
        <v>1.6245438109119719</v>
      </c>
      <c r="G1418" s="39">
        <v>10.96838583174266</v>
      </c>
      <c r="H1418" s="30">
        <v>95963265</v>
      </c>
    </row>
    <row r="1419" spans="2:8" x14ac:dyDescent="0.25">
      <c r="B1419" s="38" t="s">
        <v>303</v>
      </c>
      <c r="C1419" s="29">
        <v>892</v>
      </c>
      <c r="D1419" s="44">
        <v>39519.1</v>
      </c>
      <c r="E1419" s="30">
        <v>1258.5</v>
      </c>
      <c r="F1419" s="51">
        <v>2.1584907044947887</v>
      </c>
      <c r="G1419" s="39">
        <v>31.401748112832735</v>
      </c>
      <c r="H1419" s="30">
        <v>85301610</v>
      </c>
    </row>
    <row r="1420" spans="2:8" x14ac:dyDescent="0.25">
      <c r="B1420" s="38" t="s">
        <v>299</v>
      </c>
      <c r="C1420" s="29">
        <v>3199</v>
      </c>
      <c r="D1420" s="44">
        <v>35268.35</v>
      </c>
      <c r="E1420" s="30">
        <v>2243</v>
      </c>
      <c r="F1420" s="51">
        <v>4.6723586445070442</v>
      </c>
      <c r="G1420" s="39">
        <v>15.723740526081141</v>
      </c>
      <c r="H1420" s="30">
        <v>164786380</v>
      </c>
    </row>
    <row r="1421" spans="2:8" x14ac:dyDescent="0.25">
      <c r="B1421" s="38" t="s">
        <v>370</v>
      </c>
      <c r="C1421" s="29">
        <v>546</v>
      </c>
      <c r="D1421" s="44">
        <v>35116.699999999997</v>
      </c>
      <c r="E1421" s="30">
        <v>1570.5</v>
      </c>
      <c r="F1421" s="51">
        <v>2.4399018130974723</v>
      </c>
      <c r="G1421" s="39">
        <v>22.360203756765358</v>
      </c>
      <c r="H1421" s="30">
        <v>85681300</v>
      </c>
    </row>
    <row r="1422" spans="2:8" x14ac:dyDescent="0.25">
      <c r="B1422" s="38" t="s">
        <v>372</v>
      </c>
      <c r="C1422" s="29">
        <v>1203</v>
      </c>
      <c r="D1422" s="44">
        <v>32833.89</v>
      </c>
      <c r="E1422" s="30">
        <v>1679.1</v>
      </c>
      <c r="F1422" s="51">
        <v>3.0710995651139719</v>
      </c>
      <c r="G1422" s="39">
        <v>19.554457745220656</v>
      </c>
      <c r="H1422" s="30">
        <v>100836145.3</v>
      </c>
    </row>
    <row r="1423" spans="2:8" x14ac:dyDescent="0.25">
      <c r="B1423" s="38" t="s">
        <v>354</v>
      </c>
      <c r="C1423" s="29">
        <v>770</v>
      </c>
      <c r="D1423" s="44">
        <v>30732.400000000001</v>
      </c>
      <c r="E1423" s="30">
        <v>2094.7400000000002</v>
      </c>
      <c r="F1423" s="51">
        <v>1.9921880490947663</v>
      </c>
      <c r="G1423" s="39">
        <v>14.671224113732491</v>
      </c>
      <c r="H1423" s="30">
        <v>61224720</v>
      </c>
    </row>
    <row r="1424" spans="2:8" x14ac:dyDescent="0.25">
      <c r="B1424" s="38" t="s">
        <v>368</v>
      </c>
      <c r="C1424" s="29">
        <v>265</v>
      </c>
      <c r="D1424" s="44">
        <v>30552.25</v>
      </c>
      <c r="E1424" s="30">
        <v>2112.5</v>
      </c>
      <c r="F1424" s="51">
        <v>1.5367195542063186</v>
      </c>
      <c r="G1424" s="39">
        <v>14.462603550295858</v>
      </c>
      <c r="H1424" s="30">
        <v>46950240</v>
      </c>
    </row>
    <row r="1425" spans="2:8" x14ac:dyDescent="0.25">
      <c r="B1425" s="38" t="s">
        <v>348</v>
      </c>
      <c r="C1425" s="29">
        <v>81</v>
      </c>
      <c r="D1425" s="44">
        <v>27230</v>
      </c>
      <c r="E1425" s="30">
        <v>708.8</v>
      </c>
      <c r="F1425" s="51">
        <v>0.42201983106867424</v>
      </c>
      <c r="G1425" s="39">
        <v>38.417042889390522</v>
      </c>
      <c r="H1425" s="30">
        <v>11491600</v>
      </c>
    </row>
    <row r="1426" spans="2:8" x14ac:dyDescent="0.25">
      <c r="B1426" s="38" t="s">
        <v>350</v>
      </c>
      <c r="C1426" s="29">
        <v>668</v>
      </c>
      <c r="D1426" s="44">
        <v>21593.4</v>
      </c>
      <c r="E1426" s="30">
        <v>1487.9</v>
      </c>
      <c r="F1426" s="51">
        <v>2.3149559587651778</v>
      </c>
      <c r="G1426" s="39">
        <v>14.512668862154715</v>
      </c>
      <c r="H1426" s="30">
        <v>49987770</v>
      </c>
    </row>
    <row r="1427" spans="2:8" x14ac:dyDescent="0.25">
      <c r="B1427" s="38" t="s">
        <v>320</v>
      </c>
      <c r="C1427" s="29">
        <v>563</v>
      </c>
      <c r="D1427" s="44">
        <v>21539.98</v>
      </c>
      <c r="E1427" s="30">
        <v>687.09999999999991</v>
      </c>
      <c r="F1427" s="51">
        <v>0.67730095849671168</v>
      </c>
      <c r="G1427" s="39">
        <v>31.349119487701937</v>
      </c>
      <c r="H1427" s="30">
        <v>14589049.1</v>
      </c>
    </row>
    <row r="1428" spans="2:8" x14ac:dyDescent="0.25">
      <c r="B1428" s="38" t="s">
        <v>340</v>
      </c>
      <c r="C1428" s="38">
        <v>440</v>
      </c>
      <c r="D1428" s="44">
        <v>21508.6</v>
      </c>
      <c r="E1428" s="30">
        <v>391.28000000000003</v>
      </c>
      <c r="F1428" s="51">
        <v>6.7033895465069788</v>
      </c>
      <c r="G1428" s="39">
        <v>54.969842567981999</v>
      </c>
      <c r="H1428" s="30">
        <v>144180524.40000001</v>
      </c>
    </row>
    <row r="1429" spans="2:8" x14ac:dyDescent="0.25">
      <c r="B1429" s="38" t="s">
        <v>344</v>
      </c>
      <c r="C1429" s="29">
        <v>1772</v>
      </c>
      <c r="D1429" s="44">
        <v>20808.5</v>
      </c>
      <c r="E1429" s="30">
        <v>5573.9</v>
      </c>
      <c r="F1429" s="51">
        <v>16.260285700555063</v>
      </c>
      <c r="G1429" s="39">
        <v>3.733202963813488</v>
      </c>
      <c r="H1429" s="30">
        <v>338352155</v>
      </c>
    </row>
    <row r="1430" spans="2:8" x14ac:dyDescent="0.25">
      <c r="B1430" s="38" t="s">
        <v>360</v>
      </c>
      <c r="C1430" s="29">
        <v>691</v>
      </c>
      <c r="D1430" s="44">
        <v>19734.3</v>
      </c>
      <c r="E1430" s="30">
        <v>843.50000000000011</v>
      </c>
      <c r="F1430" s="51">
        <v>1.6935429683343215</v>
      </c>
      <c r="G1430" s="39">
        <v>23.395732068761109</v>
      </c>
      <c r="H1430" s="30">
        <v>33420885</v>
      </c>
    </row>
    <row r="1431" spans="2:8" x14ac:dyDescent="0.25">
      <c r="B1431" s="38" t="s">
        <v>361</v>
      </c>
      <c r="C1431" s="29">
        <v>641</v>
      </c>
      <c r="D1431" s="44">
        <v>18421.400000000001</v>
      </c>
      <c r="E1431" s="30">
        <v>686.80000000000007</v>
      </c>
      <c r="F1431" s="51">
        <v>1.8008110132780353</v>
      </c>
      <c r="G1431" s="39">
        <v>26.82207338380897</v>
      </c>
      <c r="H1431" s="30">
        <v>33173460</v>
      </c>
    </row>
    <row r="1432" spans="2:8" x14ac:dyDescent="0.25">
      <c r="B1432" s="38" t="s">
        <v>313</v>
      </c>
      <c r="C1432" s="29">
        <v>782</v>
      </c>
      <c r="D1432" s="44">
        <v>17280.480000000003</v>
      </c>
      <c r="E1432" s="30">
        <v>806.82999999999993</v>
      </c>
      <c r="F1432" s="51">
        <v>2.8416858212271876</v>
      </c>
      <c r="G1432" s="39">
        <v>21.417745993579818</v>
      </c>
      <c r="H1432" s="30">
        <v>49105695</v>
      </c>
    </row>
    <row r="1433" spans="2:8" x14ac:dyDescent="0.25">
      <c r="B1433" s="38" t="s">
        <v>365</v>
      </c>
      <c r="C1433" s="29">
        <v>638</v>
      </c>
      <c r="D1433" s="44">
        <v>16817.5</v>
      </c>
      <c r="E1433" s="30">
        <v>573.3900000000001</v>
      </c>
      <c r="F1433" s="51">
        <v>1.996486992715921</v>
      </c>
      <c r="G1433" s="39">
        <v>29.329949946807577</v>
      </c>
      <c r="H1433" s="30">
        <v>33575920</v>
      </c>
    </row>
    <row r="1434" spans="2:8" x14ac:dyDescent="0.25">
      <c r="B1434" s="38" t="s">
        <v>364</v>
      </c>
      <c r="C1434" s="29">
        <v>510</v>
      </c>
      <c r="D1434" s="44">
        <v>16400.48</v>
      </c>
      <c r="E1434" s="30">
        <v>491</v>
      </c>
      <c r="F1434" s="51">
        <v>2.5606884676546051</v>
      </c>
      <c r="G1434" s="39">
        <v>33.402199592668026</v>
      </c>
      <c r="H1434" s="30">
        <v>41996520</v>
      </c>
    </row>
    <row r="1435" spans="2:8" x14ac:dyDescent="0.25">
      <c r="B1435" s="38" t="s">
        <v>375</v>
      </c>
      <c r="C1435" s="29">
        <v>1538</v>
      </c>
      <c r="D1435" s="44">
        <v>14577.669999999998</v>
      </c>
      <c r="E1435" s="30">
        <v>5484.8200000000015</v>
      </c>
      <c r="F1435" s="51">
        <v>22.95914310037201</v>
      </c>
      <c r="G1435" s="39">
        <v>2.657821040617558</v>
      </c>
      <c r="H1435" s="30">
        <v>334690811.60000002</v>
      </c>
    </row>
    <row r="1436" spans="2:8" x14ac:dyDescent="0.25">
      <c r="B1436" s="38" t="s">
        <v>309</v>
      </c>
      <c r="C1436" s="29">
        <v>738</v>
      </c>
      <c r="D1436" s="44">
        <v>14277.52</v>
      </c>
      <c r="E1436" s="30">
        <v>1119.3800000000001</v>
      </c>
      <c r="F1436" s="51">
        <v>2.4717149757100674</v>
      </c>
      <c r="G1436" s="39">
        <v>12.754846432846753</v>
      </c>
      <c r="H1436" s="30">
        <v>35289960</v>
      </c>
    </row>
    <row r="1437" spans="2:8" x14ac:dyDescent="0.25">
      <c r="B1437" s="38" t="s">
        <v>325</v>
      </c>
      <c r="C1437" s="29">
        <v>226</v>
      </c>
      <c r="D1437" s="44">
        <v>13027.7</v>
      </c>
      <c r="E1437" s="30">
        <v>1329.5</v>
      </c>
      <c r="F1437" s="51">
        <v>1.0856367585989852</v>
      </c>
      <c r="G1437" s="39">
        <v>9.7989469725460712</v>
      </c>
      <c r="H1437" s="30">
        <v>14143350</v>
      </c>
    </row>
    <row r="1438" spans="2:8" x14ac:dyDescent="0.25">
      <c r="B1438" s="38" t="s">
        <v>327</v>
      </c>
      <c r="C1438" s="29">
        <v>905</v>
      </c>
      <c r="D1438" s="44">
        <v>11398.75</v>
      </c>
      <c r="E1438" s="30">
        <v>997.69999999999993</v>
      </c>
      <c r="F1438" s="51">
        <v>3.5821493584822899</v>
      </c>
      <c r="G1438" s="39">
        <v>11.425027563395812</v>
      </c>
      <c r="H1438" s="30">
        <v>40832025</v>
      </c>
    </row>
    <row r="1439" spans="2:8" x14ac:dyDescent="0.25">
      <c r="B1439" s="38" t="s">
        <v>311</v>
      </c>
      <c r="C1439" s="29">
        <v>50</v>
      </c>
      <c r="D1439" s="44">
        <v>11016.3</v>
      </c>
      <c r="E1439" s="30">
        <v>720.2</v>
      </c>
      <c r="F1439" s="51">
        <v>2.0258317220845479</v>
      </c>
      <c r="G1439" s="39">
        <v>15.296167731185779</v>
      </c>
      <c r="H1439" s="30">
        <v>22317170</v>
      </c>
    </row>
    <row r="1440" spans="2:8" x14ac:dyDescent="0.25">
      <c r="B1440" s="38" t="s">
        <v>316</v>
      </c>
      <c r="C1440" s="29">
        <v>669</v>
      </c>
      <c r="D1440" s="44">
        <v>10868.3</v>
      </c>
      <c r="E1440" s="30">
        <v>1242.6300000000001</v>
      </c>
      <c r="F1440" s="51">
        <v>2.9572204484602014</v>
      </c>
      <c r="G1440" s="39">
        <v>8.7462076402468938</v>
      </c>
      <c r="H1440" s="30">
        <v>32139959</v>
      </c>
    </row>
    <row r="1441" spans="2:8" x14ac:dyDescent="0.25">
      <c r="B1441" s="38" t="s">
        <v>321</v>
      </c>
      <c r="C1441" s="29">
        <v>804</v>
      </c>
      <c r="D1441" s="44">
        <v>10642.090000000002</v>
      </c>
      <c r="E1441" s="30">
        <v>506.34999999999991</v>
      </c>
      <c r="F1441" s="51">
        <v>2.1781859578334704</v>
      </c>
      <c r="G1441" s="39">
        <v>21.017260787992502</v>
      </c>
      <c r="H1441" s="30">
        <v>23180451</v>
      </c>
    </row>
    <row r="1442" spans="2:8" x14ac:dyDescent="0.25">
      <c r="B1442" s="38" t="s">
        <v>355</v>
      </c>
      <c r="C1442" s="29">
        <v>128</v>
      </c>
      <c r="D1442" s="44">
        <v>10448.51</v>
      </c>
      <c r="E1442" s="30">
        <v>812.02</v>
      </c>
      <c r="F1442" s="51">
        <v>2.4173739604977165</v>
      </c>
      <c r="G1442" s="39">
        <v>12.867306223984631</v>
      </c>
      <c r="H1442" s="30">
        <v>25257955.999999996</v>
      </c>
    </row>
    <row r="1443" spans="2:8" x14ac:dyDescent="0.25">
      <c r="B1443" s="38" t="s">
        <v>338</v>
      </c>
      <c r="C1443" s="38">
        <v>304</v>
      </c>
      <c r="D1443" s="44">
        <v>10348.69</v>
      </c>
      <c r="E1443" s="30">
        <v>219.11999999999998</v>
      </c>
      <c r="F1443" s="51">
        <v>4.59587148711576</v>
      </c>
      <c r="G1443" s="39">
        <v>47.228413654618478</v>
      </c>
      <c r="H1443" s="30">
        <v>47561249.299999997</v>
      </c>
    </row>
    <row r="1444" spans="2:8" x14ac:dyDescent="0.25">
      <c r="B1444" s="38" t="s">
        <v>308</v>
      </c>
      <c r="C1444" s="29">
        <v>125</v>
      </c>
      <c r="D1444" s="44">
        <v>9976.7999999999993</v>
      </c>
      <c r="E1444" s="30">
        <v>312.13000000000005</v>
      </c>
      <c r="F1444" s="51">
        <v>0.94123508539812362</v>
      </c>
      <c r="G1444" s="39">
        <v>31.963604908211316</v>
      </c>
      <c r="H1444" s="30">
        <v>9390514.1999999993</v>
      </c>
    </row>
    <row r="1445" spans="2:8" x14ac:dyDescent="0.25">
      <c r="B1445" s="38" t="s">
        <v>341</v>
      </c>
      <c r="C1445" s="38">
        <v>1210</v>
      </c>
      <c r="D1445" s="44">
        <v>9550.4</v>
      </c>
      <c r="E1445" s="30">
        <v>444.55000000000013</v>
      </c>
      <c r="F1445" s="51">
        <v>3.4556772491204555</v>
      </c>
      <c r="G1445" s="39">
        <v>21.483297716792254</v>
      </c>
      <c r="H1445" s="30">
        <v>33003100</v>
      </c>
    </row>
    <row r="1446" spans="2:8" x14ac:dyDescent="0.25">
      <c r="B1446" s="38" t="s">
        <v>367</v>
      </c>
      <c r="C1446" s="29">
        <v>434</v>
      </c>
      <c r="D1446" s="44">
        <v>9528.61</v>
      </c>
      <c r="E1446" s="30">
        <v>1132.6999999999998</v>
      </c>
      <c r="F1446" s="51">
        <v>2.0965936269823198</v>
      </c>
      <c r="G1446" s="39">
        <v>8.4122980489096868</v>
      </c>
      <c r="H1446" s="30">
        <v>19977623</v>
      </c>
    </row>
    <row r="1447" spans="2:8" x14ac:dyDescent="0.25">
      <c r="B1447" s="38" t="s">
        <v>352</v>
      </c>
      <c r="C1447" s="38">
        <v>41</v>
      </c>
      <c r="D1447" s="44">
        <v>7560.66</v>
      </c>
      <c r="E1447" s="30">
        <v>194.7</v>
      </c>
      <c r="F1447" s="51">
        <v>0.77896175730690176</v>
      </c>
      <c r="G1447" s="39">
        <v>38.832357473035444</v>
      </c>
      <c r="H1447" s="30">
        <v>5889465</v>
      </c>
    </row>
    <row r="1448" spans="2:8" x14ac:dyDescent="0.25">
      <c r="B1448" s="38" t="s">
        <v>323</v>
      </c>
      <c r="C1448" s="29">
        <v>747</v>
      </c>
      <c r="D1448" s="44">
        <v>6234</v>
      </c>
      <c r="E1448" s="30">
        <v>484.88</v>
      </c>
      <c r="F1448" s="51">
        <v>2.5448151267244143</v>
      </c>
      <c r="G1448" s="39">
        <v>12.856789308694935</v>
      </c>
      <c r="H1448" s="30">
        <v>15864377.5</v>
      </c>
    </row>
    <row r="1449" spans="2:8" x14ac:dyDescent="0.25">
      <c r="B1449" s="38" t="s">
        <v>319</v>
      </c>
      <c r="C1449" s="29">
        <v>165</v>
      </c>
      <c r="D1449" s="44">
        <v>6057</v>
      </c>
      <c r="E1449" s="30">
        <v>559</v>
      </c>
      <c r="F1449" s="51">
        <v>3.5451130922899123</v>
      </c>
      <c r="G1449" s="39">
        <v>10.835420393559929</v>
      </c>
      <c r="H1449" s="30">
        <v>21472750</v>
      </c>
    </row>
    <row r="1450" spans="2:8" x14ac:dyDescent="0.25">
      <c r="B1450" s="38" t="s">
        <v>298</v>
      </c>
      <c r="C1450" s="38">
        <v>244</v>
      </c>
      <c r="D1450" s="44">
        <v>5989.4599999999991</v>
      </c>
      <c r="E1450" s="30">
        <v>652.20999999999992</v>
      </c>
      <c r="F1450" s="51">
        <v>2.391541157299657</v>
      </c>
      <c r="G1450" s="39">
        <v>9.1833305223777622</v>
      </c>
      <c r="H1450" s="30">
        <v>14324040.1</v>
      </c>
    </row>
    <row r="1451" spans="2:8" x14ac:dyDescent="0.25">
      <c r="B1451" s="38" t="s">
        <v>328</v>
      </c>
      <c r="C1451" s="29">
        <v>227</v>
      </c>
      <c r="D1451" s="44">
        <v>5464.3799999999992</v>
      </c>
      <c r="E1451" s="30">
        <v>1154.7</v>
      </c>
      <c r="F1451" s="51">
        <v>2.0601495503606997</v>
      </c>
      <c r="G1451" s="39">
        <v>4.73229410236425</v>
      </c>
      <c r="H1451" s="30">
        <v>11257440</v>
      </c>
    </row>
    <row r="1452" spans="2:8" x14ac:dyDescent="0.25">
      <c r="B1452" s="38" t="s">
        <v>314</v>
      </c>
      <c r="C1452" s="29">
        <v>104</v>
      </c>
      <c r="D1452" s="44">
        <v>5453.0599999999995</v>
      </c>
      <c r="E1452" s="30">
        <v>550.13</v>
      </c>
      <c r="F1452" s="51">
        <v>4.0016531085298901</v>
      </c>
      <c r="G1452" s="39">
        <v>9.9123116354316245</v>
      </c>
      <c r="H1452" s="30">
        <v>21821254.5</v>
      </c>
    </row>
    <row r="1453" spans="2:8" x14ac:dyDescent="0.25">
      <c r="B1453" s="38" t="s">
        <v>376</v>
      </c>
      <c r="C1453" s="38">
        <v>128</v>
      </c>
      <c r="D1453" s="44">
        <v>5368.38</v>
      </c>
      <c r="E1453" s="30">
        <v>318.05999999999995</v>
      </c>
      <c r="F1453" s="51">
        <v>5.9519957603597362</v>
      </c>
      <c r="G1453" s="39">
        <v>16.878513488021131</v>
      </c>
      <c r="H1453" s="30">
        <v>31952575</v>
      </c>
    </row>
    <row r="1454" spans="2:8" x14ac:dyDescent="0.25">
      <c r="B1454" s="38" t="s">
        <v>359</v>
      </c>
      <c r="C1454" s="29">
        <v>358</v>
      </c>
      <c r="D1454" s="44">
        <v>5318.4800000000005</v>
      </c>
      <c r="E1454" s="30">
        <v>271.60000000000002</v>
      </c>
      <c r="F1454" s="51">
        <v>2.2149571306087457</v>
      </c>
      <c r="G1454" s="39">
        <v>19.582032400589103</v>
      </c>
      <c r="H1454" s="30">
        <v>11780205.200000001</v>
      </c>
    </row>
    <row r="1455" spans="2:8" x14ac:dyDescent="0.25">
      <c r="B1455" s="38" t="s">
        <v>336</v>
      </c>
      <c r="C1455" s="29">
        <v>610</v>
      </c>
      <c r="D1455" s="44">
        <v>4873</v>
      </c>
      <c r="E1455" s="30">
        <v>428.8</v>
      </c>
      <c r="F1455" s="51">
        <v>2.5202134208906219</v>
      </c>
      <c r="G1455" s="39">
        <v>11.364272388059701</v>
      </c>
      <c r="H1455" s="30">
        <v>12281000</v>
      </c>
    </row>
    <row r="1456" spans="2:8" x14ac:dyDescent="0.25">
      <c r="B1456" s="38" t="s">
        <v>300</v>
      </c>
      <c r="C1456" s="29">
        <v>414</v>
      </c>
      <c r="D1456" s="44">
        <v>4790.05</v>
      </c>
      <c r="E1456" s="30">
        <v>998.6099999999999</v>
      </c>
      <c r="F1456" s="51">
        <v>9.7130898424859868</v>
      </c>
      <c r="G1456" s="39">
        <v>4.7967174372377608</v>
      </c>
      <c r="H1456" s="30">
        <v>46526186</v>
      </c>
    </row>
    <row r="1457" spans="2:8" x14ac:dyDescent="0.25">
      <c r="B1457" s="38" t="s">
        <v>351</v>
      </c>
      <c r="C1457" s="38">
        <v>100</v>
      </c>
      <c r="D1457" s="44">
        <v>4602.5800000000008</v>
      </c>
      <c r="E1457" s="30">
        <v>380.59999999999997</v>
      </c>
      <c r="F1457" s="51">
        <v>4.3840452528799059</v>
      </c>
      <c r="G1457" s="39">
        <v>12.092958486600109</v>
      </c>
      <c r="H1457" s="30">
        <v>20177919</v>
      </c>
    </row>
    <row r="1458" spans="2:8" x14ac:dyDescent="0.25">
      <c r="B1458" s="38" t="s">
        <v>312</v>
      </c>
      <c r="C1458" s="29">
        <v>44</v>
      </c>
      <c r="D1458" s="44">
        <v>4391</v>
      </c>
      <c r="E1458" s="30">
        <v>161.05000000000001</v>
      </c>
      <c r="F1458" s="51">
        <v>1.1808130266454111</v>
      </c>
      <c r="G1458" s="39">
        <v>27.264824588637069</v>
      </c>
      <c r="H1458" s="30">
        <v>5184950</v>
      </c>
    </row>
    <row r="1459" spans="2:8" x14ac:dyDescent="0.25">
      <c r="B1459" s="38" t="s">
        <v>357</v>
      </c>
      <c r="C1459" s="29">
        <v>430</v>
      </c>
      <c r="D1459" s="44">
        <v>4153.53</v>
      </c>
      <c r="E1459" s="30">
        <v>201.17</v>
      </c>
      <c r="F1459" s="51">
        <v>1.7076030749747806</v>
      </c>
      <c r="G1459" s="39">
        <v>20.646865834866034</v>
      </c>
      <c r="H1459" s="30">
        <v>7092580.5999999996</v>
      </c>
    </row>
    <row r="1460" spans="2:8" x14ac:dyDescent="0.25">
      <c r="B1460" s="38" t="s">
        <v>307</v>
      </c>
      <c r="C1460" s="29">
        <v>14</v>
      </c>
      <c r="D1460" s="44">
        <v>3568.61</v>
      </c>
      <c r="E1460" s="30">
        <v>109.10000000000001</v>
      </c>
      <c r="F1460" s="51">
        <v>0.39971902225236156</v>
      </c>
      <c r="G1460" s="39">
        <v>32.709532538955088</v>
      </c>
      <c r="H1460" s="30">
        <v>1426441.3</v>
      </c>
    </row>
    <row r="1461" spans="2:8" x14ac:dyDescent="0.25">
      <c r="B1461" s="38" t="s">
        <v>356</v>
      </c>
      <c r="C1461" s="29">
        <v>211</v>
      </c>
      <c r="D1461" s="44">
        <v>3427.65</v>
      </c>
      <c r="E1461" s="30">
        <v>152</v>
      </c>
      <c r="F1461" s="51">
        <v>4.234726416057649</v>
      </c>
      <c r="G1461" s="39">
        <v>22.550328947368421</v>
      </c>
      <c r="H1461" s="30">
        <v>14515160</v>
      </c>
    </row>
    <row r="1462" spans="2:8" x14ac:dyDescent="0.25">
      <c r="B1462" s="38" t="s">
        <v>322</v>
      </c>
      <c r="C1462" s="29">
        <v>202</v>
      </c>
      <c r="D1462" s="44">
        <v>2640.7</v>
      </c>
      <c r="E1462" s="30">
        <v>155</v>
      </c>
      <c r="F1462" s="51">
        <v>3.3714810466921654</v>
      </c>
      <c r="G1462" s="39">
        <v>17.036774193548386</v>
      </c>
      <c r="H1462" s="30">
        <v>8903070</v>
      </c>
    </row>
    <row r="1463" spans="2:8" x14ac:dyDescent="0.25">
      <c r="B1463" s="38" t="s">
        <v>332</v>
      </c>
      <c r="C1463" s="29">
        <v>24</v>
      </c>
      <c r="D1463" s="44">
        <v>2503.3999999999996</v>
      </c>
      <c r="E1463" s="30">
        <v>97.699999999999989</v>
      </c>
      <c r="F1463" s="51">
        <v>3.9521472796996089</v>
      </c>
      <c r="G1463" s="39">
        <v>25.623336745138179</v>
      </c>
      <c r="H1463" s="30">
        <v>9893805.5</v>
      </c>
    </row>
    <row r="1464" spans="2:8" x14ac:dyDescent="0.25">
      <c r="B1464" s="38" t="s">
        <v>318</v>
      </c>
      <c r="C1464" s="29">
        <v>262</v>
      </c>
      <c r="D1464" s="44">
        <v>2318.96</v>
      </c>
      <c r="E1464" s="30">
        <v>271.45</v>
      </c>
      <c r="F1464" s="51">
        <v>3.6185522820574736</v>
      </c>
      <c r="G1464" s="39">
        <v>8.5428624055995588</v>
      </c>
      <c r="H1464" s="30">
        <v>8391278</v>
      </c>
    </row>
    <row r="1465" spans="2:8" x14ac:dyDescent="0.25">
      <c r="B1465" s="38" t="s">
        <v>329</v>
      </c>
      <c r="C1465" s="29">
        <v>116</v>
      </c>
      <c r="D1465" s="44">
        <v>2176.6</v>
      </c>
      <c r="E1465" s="30">
        <v>253.97</v>
      </c>
      <c r="F1465" s="51">
        <v>3.2108533952035287</v>
      </c>
      <c r="G1465" s="39">
        <v>8.5703035791628928</v>
      </c>
      <c r="H1465" s="30">
        <v>6988743.5</v>
      </c>
    </row>
    <row r="1466" spans="2:8" x14ac:dyDescent="0.25">
      <c r="B1466" s="38" t="s">
        <v>339</v>
      </c>
      <c r="C1466" s="38">
        <v>213</v>
      </c>
      <c r="D1466" s="44">
        <v>2114.8000000000002</v>
      </c>
      <c r="E1466" s="30">
        <v>241.1</v>
      </c>
      <c r="F1466" s="51">
        <v>8.1942500472857951</v>
      </c>
      <c r="G1466" s="39">
        <v>8.7714641227706363</v>
      </c>
      <c r="H1466" s="30">
        <v>17329200</v>
      </c>
    </row>
    <row r="1467" spans="2:8" x14ac:dyDescent="0.25">
      <c r="B1467" s="38" t="s">
        <v>374</v>
      </c>
      <c r="C1467" s="38">
        <v>130</v>
      </c>
      <c r="D1467" s="44">
        <v>1804.05</v>
      </c>
      <c r="E1467" s="30">
        <v>61.96</v>
      </c>
      <c r="F1467" s="51">
        <v>1.4224398436850421</v>
      </c>
      <c r="G1467" s="39">
        <v>29.116365397030339</v>
      </c>
      <c r="H1467" s="30">
        <v>2566152.6</v>
      </c>
    </row>
    <row r="1468" spans="2:8" x14ac:dyDescent="0.25">
      <c r="B1468" s="38" t="s">
        <v>366</v>
      </c>
      <c r="C1468" s="29">
        <v>181</v>
      </c>
      <c r="D1468" s="44">
        <v>1741.75</v>
      </c>
      <c r="E1468" s="30">
        <v>464</v>
      </c>
      <c r="F1468" s="51">
        <v>2.7764604564374911</v>
      </c>
      <c r="G1468" s="39">
        <v>3.7537715517241379</v>
      </c>
      <c r="H1468" s="30">
        <v>4835900</v>
      </c>
    </row>
    <row r="1469" spans="2:8" x14ac:dyDescent="0.25">
      <c r="B1469" s="38" t="s">
        <v>347</v>
      </c>
      <c r="C1469" s="29">
        <v>184</v>
      </c>
      <c r="D1469" s="44">
        <v>1600.06</v>
      </c>
      <c r="E1469" s="30">
        <v>117.95999999999998</v>
      </c>
      <c r="F1469" s="51">
        <v>1.3316676249640638</v>
      </c>
      <c r="G1469" s="39">
        <v>13.564428619871144</v>
      </c>
      <c r="H1469" s="30">
        <v>2130748.1</v>
      </c>
    </row>
    <row r="1470" spans="2:8" x14ac:dyDescent="0.25">
      <c r="B1470" s="38" t="s">
        <v>306</v>
      </c>
      <c r="C1470" s="29">
        <v>88</v>
      </c>
      <c r="D1470" s="44">
        <v>1596</v>
      </c>
      <c r="E1470" s="30">
        <v>67</v>
      </c>
      <c r="F1470" s="51">
        <v>0.62593984962406013</v>
      </c>
      <c r="G1470" s="39">
        <v>23.82089552238806</v>
      </c>
      <c r="H1470" s="30">
        <v>999000</v>
      </c>
    </row>
    <row r="1471" spans="2:8" x14ac:dyDescent="0.25">
      <c r="B1471" s="38" t="s">
        <v>326</v>
      </c>
      <c r="C1471" s="29">
        <v>12</v>
      </c>
      <c r="D1471" s="44">
        <v>1569.6</v>
      </c>
      <c r="E1471" s="30">
        <v>35.299999999999997</v>
      </c>
      <c r="F1471" s="51">
        <v>0.50573394495412849</v>
      </c>
      <c r="G1471" s="39">
        <v>44.464589235127477</v>
      </c>
      <c r="H1471" s="30">
        <v>793800</v>
      </c>
    </row>
    <row r="1472" spans="2:8" x14ac:dyDescent="0.25">
      <c r="B1472" s="38" t="s">
        <v>293</v>
      </c>
      <c r="C1472" s="29">
        <v>155</v>
      </c>
      <c r="D1472" s="44">
        <v>1496.5</v>
      </c>
      <c r="E1472" s="30">
        <v>99.67</v>
      </c>
      <c r="F1472" s="51">
        <v>2.5557448045439362</v>
      </c>
      <c r="G1472" s="39">
        <v>15.014548008427811</v>
      </c>
      <c r="H1472" s="30">
        <v>3824672.1</v>
      </c>
    </row>
    <row r="1473" spans="2:8" x14ac:dyDescent="0.25">
      <c r="B1473" s="38" t="s">
        <v>331</v>
      </c>
      <c r="C1473" s="38">
        <v>73</v>
      </c>
      <c r="D1473" s="44">
        <v>1440.3000000000002</v>
      </c>
      <c r="E1473" s="30">
        <v>129.69</v>
      </c>
      <c r="F1473" s="51">
        <v>4.2399048809275834</v>
      </c>
      <c r="G1473" s="39">
        <v>11.105713624797596</v>
      </c>
      <c r="H1473" s="30">
        <v>6106735</v>
      </c>
    </row>
    <row r="1474" spans="2:8" x14ac:dyDescent="0.25">
      <c r="B1474" s="38" t="s">
        <v>343</v>
      </c>
      <c r="C1474" s="38">
        <v>112</v>
      </c>
      <c r="D1474" s="44">
        <v>1335.73</v>
      </c>
      <c r="E1474" s="30">
        <v>208.41</v>
      </c>
      <c r="F1474" s="51">
        <v>4.5970634035321511</v>
      </c>
      <c r="G1474" s="39">
        <v>6.4091454344801111</v>
      </c>
      <c r="H1474" s="30">
        <v>6140435.5</v>
      </c>
    </row>
    <row r="1475" spans="2:8" x14ac:dyDescent="0.25">
      <c r="B1475" s="38" t="s">
        <v>297</v>
      </c>
      <c r="C1475" s="38">
        <v>59</v>
      </c>
      <c r="D1475" s="44">
        <v>1092.31</v>
      </c>
      <c r="E1475" s="30">
        <v>231.32</v>
      </c>
      <c r="F1475" s="51">
        <v>5.4297624300793732</v>
      </c>
      <c r="G1475" s="39">
        <v>4.7220733183468786</v>
      </c>
      <c r="H1475" s="30">
        <v>5930983.7999999998</v>
      </c>
    </row>
    <row r="1476" spans="2:8" x14ac:dyDescent="0.25">
      <c r="B1476" s="38" t="s">
        <v>377</v>
      </c>
      <c r="C1476" s="38">
        <v>151</v>
      </c>
      <c r="D1476" s="44">
        <v>659.5</v>
      </c>
      <c r="E1476" s="30">
        <v>40.069999999999993</v>
      </c>
      <c r="F1476" s="51">
        <v>3.4579752736116744</v>
      </c>
      <c r="G1476" s="39">
        <v>24.626902919890195</v>
      </c>
      <c r="H1476" s="30">
        <v>3412330</v>
      </c>
    </row>
    <row r="1477" spans="2:8" x14ac:dyDescent="0.25">
      <c r="B1477" s="38" t="s">
        <v>292</v>
      </c>
      <c r="C1477" s="38">
        <v>161</v>
      </c>
      <c r="D1477" s="44">
        <v>928.5</v>
      </c>
      <c r="E1477" s="30">
        <v>89</v>
      </c>
      <c r="F1477" s="51">
        <v>9.9515347334410347</v>
      </c>
      <c r="G1477" s="39">
        <v>10.432584269662922</v>
      </c>
      <c r="H1477" s="30">
        <v>9240000</v>
      </c>
    </row>
    <row r="1478" spans="2:8" x14ac:dyDescent="0.25">
      <c r="B1478" s="38" t="s">
        <v>337</v>
      </c>
      <c r="C1478" s="29">
        <v>115</v>
      </c>
      <c r="D1478" s="44">
        <v>685.1</v>
      </c>
      <c r="E1478" s="30">
        <v>107.5</v>
      </c>
      <c r="F1478" s="51">
        <v>2.9835790395562691</v>
      </c>
      <c r="G1478" s="39">
        <v>6.3730232558139539</v>
      </c>
      <c r="H1478" s="30">
        <v>2044050</v>
      </c>
    </row>
    <row r="1479" spans="2:8" x14ac:dyDescent="0.25">
      <c r="B1479" s="38" t="s">
        <v>342</v>
      </c>
      <c r="C1479" s="38">
        <v>43</v>
      </c>
      <c r="D1479" s="44">
        <v>617.61</v>
      </c>
      <c r="E1479" s="30">
        <v>90.009999999999991</v>
      </c>
      <c r="F1479" s="51">
        <v>6.364894512718382</v>
      </c>
      <c r="G1479" s="39">
        <v>6.8615709365626048</v>
      </c>
      <c r="H1479" s="30">
        <v>3931022.5</v>
      </c>
    </row>
    <row r="1480" spans="2:8" x14ac:dyDescent="0.25">
      <c r="B1480" s="38" t="s">
        <v>353</v>
      </c>
      <c r="C1480" s="29">
        <v>58</v>
      </c>
      <c r="D1480" s="44">
        <v>616.66</v>
      </c>
      <c r="E1480" s="30">
        <v>46.84</v>
      </c>
      <c r="F1480" s="51">
        <v>1.7097209159017936</v>
      </c>
      <c r="G1480" s="39">
        <v>13.16524338172502</v>
      </c>
      <c r="H1480" s="30">
        <v>1054316.5</v>
      </c>
    </row>
    <row r="1481" spans="2:8" x14ac:dyDescent="0.25">
      <c r="B1481" s="38" t="s">
        <v>315</v>
      </c>
      <c r="C1481" s="38">
        <v>28</v>
      </c>
      <c r="D1481" s="44">
        <v>611.66</v>
      </c>
      <c r="E1481" s="30">
        <v>85.850000000000009</v>
      </c>
      <c r="F1481" s="51">
        <v>7.1228885328450451</v>
      </c>
      <c r="G1481" s="39">
        <v>7.124752475247524</v>
      </c>
      <c r="H1481" s="30">
        <v>4356786</v>
      </c>
    </row>
    <row r="1482" spans="2:8" x14ac:dyDescent="0.25">
      <c r="B1482" s="38" t="s">
        <v>333</v>
      </c>
      <c r="C1482" s="29">
        <v>64</v>
      </c>
      <c r="D1482" s="44">
        <v>430.68999999999994</v>
      </c>
      <c r="E1482" s="30">
        <v>111.52000000000001</v>
      </c>
      <c r="F1482" s="51">
        <v>4.6771515475167762</v>
      </c>
      <c r="G1482" s="39">
        <v>3.8619978479196546</v>
      </c>
      <c r="H1482" s="30">
        <v>2014402.4</v>
      </c>
    </row>
    <row r="1483" spans="2:8" x14ac:dyDescent="0.25">
      <c r="B1483" s="38" t="s">
        <v>334</v>
      </c>
      <c r="C1483" s="29">
        <v>30</v>
      </c>
      <c r="D1483" s="44">
        <v>364.39999999999992</v>
      </c>
      <c r="E1483" s="30">
        <v>20.45</v>
      </c>
      <c r="F1483" s="51">
        <v>2.4022557628979149</v>
      </c>
      <c r="G1483" s="39">
        <v>17.819070904645475</v>
      </c>
      <c r="H1483" s="30">
        <v>875382</v>
      </c>
    </row>
    <row r="1484" spans="2:8" x14ac:dyDescent="0.25">
      <c r="B1484" s="38" t="s">
        <v>346</v>
      </c>
      <c r="C1484" s="38">
        <v>48</v>
      </c>
      <c r="D1484" s="44">
        <v>313</v>
      </c>
      <c r="E1484" s="30">
        <v>27.92</v>
      </c>
      <c r="F1484" s="51">
        <v>3.7895207667731627</v>
      </c>
      <c r="G1484" s="39">
        <v>11.210601719197706</v>
      </c>
      <c r="H1484" s="30">
        <v>1186120</v>
      </c>
    </row>
    <row r="1485" spans="2:8" x14ac:dyDescent="0.25">
      <c r="B1485" s="38" t="s">
        <v>349</v>
      </c>
      <c r="C1485" s="38">
        <v>12</v>
      </c>
      <c r="D1485" s="44">
        <v>251.29999999999998</v>
      </c>
      <c r="E1485" s="30">
        <v>13.83</v>
      </c>
      <c r="F1485" s="51">
        <v>6.3785555113410277</v>
      </c>
      <c r="G1485" s="39">
        <v>18.170643528561097</v>
      </c>
      <c r="H1485" s="30">
        <v>1602931</v>
      </c>
    </row>
    <row r="1486" spans="2:8" x14ac:dyDescent="0.25">
      <c r="B1486" s="38" t="s">
        <v>363</v>
      </c>
      <c r="C1486" s="29">
        <v>119</v>
      </c>
      <c r="D1486" s="44">
        <v>249.9</v>
      </c>
      <c r="E1486" s="30">
        <v>46.129999999999995</v>
      </c>
      <c r="F1486" s="51">
        <v>2.4304121648659462</v>
      </c>
      <c r="G1486" s="39">
        <v>5.4172989377845226</v>
      </c>
      <c r="H1486" s="30">
        <v>607360</v>
      </c>
    </row>
    <row r="1487" spans="2:8" x14ac:dyDescent="0.25">
      <c r="B1487" s="38" t="s">
        <v>345</v>
      </c>
      <c r="C1487" s="38">
        <v>48</v>
      </c>
      <c r="D1487" s="44">
        <v>228</v>
      </c>
      <c r="E1487" s="30">
        <v>42.8</v>
      </c>
      <c r="F1487" s="51">
        <v>3.5144736842105262</v>
      </c>
      <c r="G1487" s="39">
        <v>5.3271028037383177</v>
      </c>
      <c r="H1487" s="30">
        <v>801300</v>
      </c>
    </row>
    <row r="1488" spans="2:8" x14ac:dyDescent="0.25">
      <c r="B1488" s="38" t="s">
        <v>305</v>
      </c>
      <c r="C1488" s="29">
        <v>49</v>
      </c>
      <c r="D1488" s="44">
        <v>218.7</v>
      </c>
      <c r="E1488" s="30">
        <v>25.5</v>
      </c>
      <c r="F1488" s="51">
        <v>4.2137174211248283</v>
      </c>
      <c r="G1488" s="39">
        <v>8.5764705882352938</v>
      </c>
      <c r="H1488" s="30">
        <v>921540</v>
      </c>
    </row>
    <row r="1489" spans="2:8" x14ac:dyDescent="0.25">
      <c r="B1489" s="38" t="s">
        <v>295</v>
      </c>
      <c r="C1489" s="38">
        <v>18</v>
      </c>
      <c r="D1489" s="44">
        <v>193.21</v>
      </c>
      <c r="E1489" s="30">
        <v>30</v>
      </c>
      <c r="F1489" s="51">
        <v>5.9632886496558148</v>
      </c>
      <c r="G1489" s="39">
        <v>6.4403333333333332</v>
      </c>
      <c r="H1489" s="30">
        <v>1152167</v>
      </c>
    </row>
    <row r="1490" spans="2:8" x14ac:dyDescent="0.25">
      <c r="B1490" s="38" t="s">
        <v>373</v>
      </c>
      <c r="C1490" s="38">
        <v>11</v>
      </c>
      <c r="D1490" s="44">
        <v>179</v>
      </c>
      <c r="E1490" s="30">
        <v>19.5</v>
      </c>
      <c r="F1490" s="51">
        <v>4.0218882681564248</v>
      </c>
      <c r="G1490" s="39">
        <v>9.1794871794871788</v>
      </c>
      <c r="H1490" s="30">
        <v>719918</v>
      </c>
    </row>
    <row r="1491" spans="2:8" x14ac:dyDescent="0.25">
      <c r="B1491" s="38" t="s">
        <v>330</v>
      </c>
      <c r="C1491" s="29">
        <v>34</v>
      </c>
      <c r="D1491" s="44">
        <v>154.43</v>
      </c>
      <c r="E1491" s="30">
        <v>22.38</v>
      </c>
      <c r="F1491" s="51">
        <v>4.0898141552807097</v>
      </c>
      <c r="G1491" s="39">
        <v>6.9003574620196613</v>
      </c>
      <c r="H1491" s="30">
        <v>631590</v>
      </c>
    </row>
    <row r="1492" spans="2:8" x14ac:dyDescent="0.25">
      <c r="B1492" s="38" t="s">
        <v>296</v>
      </c>
      <c r="C1492" s="29">
        <v>68</v>
      </c>
      <c r="D1492" s="44">
        <v>102.06</v>
      </c>
      <c r="E1492" s="30">
        <v>11.27</v>
      </c>
      <c r="F1492" s="51">
        <v>3.0490515383107977</v>
      </c>
      <c r="G1492" s="39">
        <v>9.0559006211180133</v>
      </c>
      <c r="H1492" s="30">
        <v>311186.2</v>
      </c>
    </row>
    <row r="1493" spans="2:8" x14ac:dyDescent="0.25">
      <c r="B1493" s="38" t="s">
        <v>324</v>
      </c>
      <c r="C1493" s="29">
        <v>8</v>
      </c>
      <c r="D1493" s="44">
        <v>97.3</v>
      </c>
      <c r="E1493" s="30">
        <v>6.43</v>
      </c>
      <c r="F1493" s="51">
        <v>4.1218088386433713</v>
      </c>
      <c r="G1493" s="39">
        <v>15.132192846034215</v>
      </c>
      <c r="H1493" s="30">
        <v>401052</v>
      </c>
    </row>
    <row r="1494" spans="2:8" x14ac:dyDescent="0.25">
      <c r="B1494" s="38" t="s">
        <v>310</v>
      </c>
      <c r="C1494" s="38">
        <v>5</v>
      </c>
      <c r="D1494" s="44">
        <v>96.13</v>
      </c>
      <c r="E1494" s="30">
        <v>9.5</v>
      </c>
      <c r="F1494" s="51">
        <v>3.1376261312805576</v>
      </c>
      <c r="G1494" s="39">
        <v>10.118947368421052</v>
      </c>
      <c r="H1494" s="30">
        <v>301620</v>
      </c>
    </row>
    <row r="1495" spans="2:8" x14ac:dyDescent="0.25">
      <c r="B1495" s="38" t="s">
        <v>317</v>
      </c>
      <c r="C1495" s="29">
        <v>48</v>
      </c>
      <c r="D1495" s="44">
        <v>23.14</v>
      </c>
      <c r="E1495" s="30">
        <v>13.899999999999999</v>
      </c>
      <c r="F1495" s="51">
        <v>3.1319360414866031</v>
      </c>
      <c r="G1495" s="39">
        <v>1.6647482014388491</v>
      </c>
      <c r="H1495" s="30">
        <v>72473</v>
      </c>
    </row>
    <row r="1496" spans="2:8" x14ac:dyDescent="0.25">
      <c r="B1496" s="40" t="s">
        <v>378</v>
      </c>
      <c r="C1496" s="20">
        <f>SUM(C1410:C1495)</f>
        <v>56696</v>
      </c>
      <c r="D1496" s="21">
        <f>SUM(D1410:D1495)</f>
        <v>4529136.3900000006</v>
      </c>
      <c r="E1496" s="21">
        <f>SUM(E1410:E1495)</f>
        <v>144688.30000000005</v>
      </c>
      <c r="F1496" s="46">
        <f t="shared" ref="F1496" si="169">(H1496/D1496)/1000</f>
        <v>1.0115135113429428</v>
      </c>
      <c r="G1496" s="22">
        <f t="shared" ref="G1496" si="170">D1496/E1496</f>
        <v>31.302713419122341</v>
      </c>
      <c r="H1496" s="21">
        <f>SUM(H1410:H1495)</f>
        <v>4581282653.2000008</v>
      </c>
    </row>
    <row r="1497" spans="2:8" x14ac:dyDescent="0.25">
      <c r="B1497" s="23" t="s">
        <v>276</v>
      </c>
      <c r="C1497" s="35"/>
      <c r="D1497" s="35"/>
      <c r="E1497" s="25"/>
      <c r="F1497" s="26"/>
      <c r="G1497" s="41"/>
      <c r="H1497" s="35"/>
    </row>
    <row r="1498" spans="2:8" x14ac:dyDescent="0.25">
      <c r="B1498" s="23" t="s">
        <v>277</v>
      </c>
      <c r="C1498" s="35"/>
      <c r="D1498" s="35"/>
      <c r="E1498" s="25"/>
      <c r="F1498" s="26"/>
      <c r="G1498" s="41"/>
      <c r="H1498" s="35"/>
    </row>
    <row r="1499" spans="2:8" x14ac:dyDescent="0.25">
      <c r="B1499" s="35"/>
      <c r="C1499" s="35"/>
      <c r="D1499" s="35"/>
      <c r="E1499" s="35"/>
      <c r="F1499" s="26"/>
      <c r="G1499" s="35"/>
      <c r="H1499" s="35"/>
    </row>
    <row r="1500" spans="2:8" ht="15.75" x14ac:dyDescent="0.25">
      <c r="B1500" s="36" t="s">
        <v>380</v>
      </c>
      <c r="C1500" s="35"/>
      <c r="D1500" s="35"/>
      <c r="E1500" s="35"/>
      <c r="F1500" s="26"/>
      <c r="G1500" s="35"/>
      <c r="H1500" s="35"/>
    </row>
    <row r="1501" spans="2:8" ht="45" x14ac:dyDescent="0.25">
      <c r="B1501" s="42" t="s">
        <v>291</v>
      </c>
      <c r="C1501" s="3" t="s">
        <v>280</v>
      </c>
      <c r="D1501" s="4" t="s">
        <v>4</v>
      </c>
      <c r="E1501" s="43" t="s">
        <v>5</v>
      </c>
      <c r="F1501" s="5" t="s">
        <v>281</v>
      </c>
      <c r="G1501" s="6" t="s">
        <v>282</v>
      </c>
      <c r="H1501" s="6" t="s">
        <v>8</v>
      </c>
    </row>
    <row r="1502" spans="2:8" x14ac:dyDescent="0.25">
      <c r="B1502" s="38" t="s">
        <v>304</v>
      </c>
      <c r="C1502" s="29">
        <v>2900</v>
      </c>
      <c r="D1502" s="30">
        <v>1814598.8300000003</v>
      </c>
      <c r="E1502" s="30">
        <v>39697.870000000003</v>
      </c>
      <c r="F1502" s="51">
        <v>0.15391980330991392</v>
      </c>
      <c r="G1502" s="39">
        <v>45.710231556504169</v>
      </c>
      <c r="H1502" s="30">
        <v>279302695</v>
      </c>
    </row>
    <row r="1503" spans="2:8" x14ac:dyDescent="0.25">
      <c r="B1503" s="38" t="s">
        <v>358</v>
      </c>
      <c r="C1503" s="29">
        <v>3013</v>
      </c>
      <c r="D1503" s="30">
        <v>1213674</v>
      </c>
      <c r="E1503" s="30">
        <v>27745.5</v>
      </c>
      <c r="F1503" s="51">
        <v>0.34899561167166804</v>
      </c>
      <c r="G1503" s="39">
        <v>43.743093474617503</v>
      </c>
      <c r="H1503" s="30">
        <v>423566900</v>
      </c>
    </row>
    <row r="1504" spans="2:8" x14ac:dyDescent="0.25">
      <c r="B1504" s="38" t="s">
        <v>369</v>
      </c>
      <c r="C1504" s="29">
        <v>7344</v>
      </c>
      <c r="D1504" s="30">
        <v>147056.5</v>
      </c>
      <c r="E1504" s="30">
        <v>5895</v>
      </c>
      <c r="F1504" s="51">
        <v>2.457086663969291</v>
      </c>
      <c r="G1504" s="39">
        <v>24.945971162001698</v>
      </c>
      <c r="H1504" s="30">
        <v>361330565</v>
      </c>
    </row>
    <row r="1505" spans="2:8" x14ac:dyDescent="0.25">
      <c r="B1505" s="38" t="s">
        <v>344</v>
      </c>
      <c r="C1505" s="29">
        <v>1772</v>
      </c>
      <c r="D1505" s="30">
        <v>20808.5</v>
      </c>
      <c r="E1505" s="30">
        <v>5573.9</v>
      </c>
      <c r="F1505" s="51">
        <v>16.260285700555063</v>
      </c>
      <c r="G1505" s="39">
        <v>3.733202963813488</v>
      </c>
      <c r="H1505" s="30">
        <v>338352155</v>
      </c>
    </row>
    <row r="1506" spans="2:8" x14ac:dyDescent="0.25">
      <c r="B1506" s="38" t="s">
        <v>375</v>
      </c>
      <c r="C1506" s="29">
        <v>1538</v>
      </c>
      <c r="D1506" s="30">
        <v>14577.669999999998</v>
      </c>
      <c r="E1506" s="30">
        <v>5484.8200000000015</v>
      </c>
      <c r="F1506" s="51">
        <v>22.95914310037201</v>
      </c>
      <c r="G1506" s="39">
        <v>2.657821040617558</v>
      </c>
      <c r="H1506" s="30">
        <v>334690811.60000002</v>
      </c>
    </row>
    <row r="1507" spans="2:8" x14ac:dyDescent="0.25">
      <c r="B1507" s="38" t="s">
        <v>302</v>
      </c>
      <c r="C1507" s="29">
        <v>3427</v>
      </c>
      <c r="D1507" s="30">
        <v>59070.9</v>
      </c>
      <c r="E1507" s="30">
        <v>5385.56</v>
      </c>
      <c r="F1507" s="51">
        <v>1.6245438109119719</v>
      </c>
      <c r="G1507" s="39">
        <v>10.96838583174266</v>
      </c>
      <c r="H1507" s="30">
        <v>95963265</v>
      </c>
    </row>
    <row r="1508" spans="2:8" x14ac:dyDescent="0.25">
      <c r="B1508" s="38" t="s">
        <v>294</v>
      </c>
      <c r="C1508" s="29">
        <v>442</v>
      </c>
      <c r="D1508" s="30">
        <v>201888.9</v>
      </c>
      <c r="E1508" s="30">
        <v>5222.9000000000005</v>
      </c>
      <c r="F1508" s="51">
        <v>0.68826116740444865</v>
      </c>
      <c r="G1508" s="39">
        <v>38.654559727354531</v>
      </c>
      <c r="H1508" s="30">
        <v>138952290</v>
      </c>
    </row>
    <row r="1509" spans="2:8" x14ac:dyDescent="0.25">
      <c r="B1509" s="38" t="s">
        <v>371</v>
      </c>
      <c r="C1509" s="29">
        <v>4552</v>
      </c>
      <c r="D1509" s="30">
        <v>126787.84999999999</v>
      </c>
      <c r="E1509" s="30">
        <v>4661.0700000000015</v>
      </c>
      <c r="F1509" s="51">
        <v>3.0305211303764521</v>
      </c>
      <c r="G1509" s="39">
        <v>27.201447307163367</v>
      </c>
      <c r="H1509" s="30">
        <v>384233258.50000006</v>
      </c>
    </row>
    <row r="1510" spans="2:8" x14ac:dyDescent="0.25">
      <c r="B1510" s="38" t="s">
        <v>335</v>
      </c>
      <c r="C1510" s="29">
        <v>3926</v>
      </c>
      <c r="D1510" s="30">
        <v>107551.65000000001</v>
      </c>
      <c r="E1510" s="30">
        <v>4449</v>
      </c>
      <c r="F1510" s="51">
        <v>4.2947779043836141</v>
      </c>
      <c r="G1510" s="39">
        <v>24.174342548887392</v>
      </c>
      <c r="H1510" s="30">
        <v>461910450</v>
      </c>
    </row>
    <row r="1511" spans="2:8" x14ac:dyDescent="0.25">
      <c r="B1511" s="38" t="s">
        <v>362</v>
      </c>
      <c r="C1511" s="29">
        <v>3370</v>
      </c>
      <c r="D1511" s="30">
        <v>106691.75</v>
      </c>
      <c r="E1511" s="30">
        <v>2520.75</v>
      </c>
      <c r="F1511" s="51">
        <v>1.2304693193241276</v>
      </c>
      <c r="G1511" s="39">
        <v>42.325399186749976</v>
      </c>
      <c r="H1511" s="30">
        <v>131280925</v>
      </c>
    </row>
    <row r="1512" spans="2:8" x14ac:dyDescent="0.25">
      <c r="B1512" s="38" t="s">
        <v>299</v>
      </c>
      <c r="C1512" s="29">
        <v>3199</v>
      </c>
      <c r="D1512" s="30">
        <v>35268.35</v>
      </c>
      <c r="E1512" s="30">
        <v>2243</v>
      </c>
      <c r="F1512" s="51">
        <v>4.6723586445070442</v>
      </c>
      <c r="G1512" s="39">
        <v>15.723740526081141</v>
      </c>
      <c r="H1512" s="30">
        <v>164786380</v>
      </c>
    </row>
    <row r="1513" spans="2:8" x14ac:dyDescent="0.25">
      <c r="B1513" s="38" t="s">
        <v>368</v>
      </c>
      <c r="C1513" s="29">
        <v>265</v>
      </c>
      <c r="D1513" s="30">
        <v>30552.25</v>
      </c>
      <c r="E1513" s="30">
        <v>2112.5</v>
      </c>
      <c r="F1513" s="51">
        <v>1.5367195542063186</v>
      </c>
      <c r="G1513" s="39">
        <v>14.462603550295858</v>
      </c>
      <c r="H1513" s="30">
        <v>46950240</v>
      </c>
    </row>
    <row r="1514" spans="2:8" x14ac:dyDescent="0.25">
      <c r="B1514" s="38" t="s">
        <v>354</v>
      </c>
      <c r="C1514" s="29">
        <v>770</v>
      </c>
      <c r="D1514" s="30">
        <v>30732.400000000001</v>
      </c>
      <c r="E1514" s="30">
        <v>2094.7400000000002</v>
      </c>
      <c r="F1514" s="51">
        <v>1.9921880490947663</v>
      </c>
      <c r="G1514" s="39">
        <v>14.671224113732491</v>
      </c>
      <c r="H1514" s="30">
        <v>61224720</v>
      </c>
    </row>
    <row r="1515" spans="2:8" x14ac:dyDescent="0.25">
      <c r="B1515" s="38" t="s">
        <v>372</v>
      </c>
      <c r="C1515" s="29">
        <v>1203</v>
      </c>
      <c r="D1515" s="30">
        <v>32833.89</v>
      </c>
      <c r="E1515" s="30">
        <v>1679.1</v>
      </c>
      <c r="F1515" s="51">
        <v>3.0710995651139719</v>
      </c>
      <c r="G1515" s="39">
        <v>19.554457745220656</v>
      </c>
      <c r="H1515" s="30">
        <v>100836145.3</v>
      </c>
    </row>
    <row r="1516" spans="2:8" x14ac:dyDescent="0.25">
      <c r="B1516" s="38" t="s">
        <v>301</v>
      </c>
      <c r="C1516" s="29">
        <v>164</v>
      </c>
      <c r="D1516" s="30">
        <v>101094.45</v>
      </c>
      <c r="E1516" s="30">
        <v>1669.17</v>
      </c>
      <c r="F1516" s="51">
        <v>0.10154609773335727</v>
      </c>
      <c r="G1516" s="39">
        <v>60.565700318122175</v>
      </c>
      <c r="H1516" s="30">
        <v>10265746.9</v>
      </c>
    </row>
    <row r="1517" spans="2:8" x14ac:dyDescent="0.25">
      <c r="B1517" s="38" t="s">
        <v>370</v>
      </c>
      <c r="C1517" s="29">
        <v>546</v>
      </c>
      <c r="D1517" s="30">
        <v>35116.699999999997</v>
      </c>
      <c r="E1517" s="30">
        <v>1570.5</v>
      </c>
      <c r="F1517" s="51">
        <v>2.4399018130974723</v>
      </c>
      <c r="G1517" s="39">
        <v>22.360203756765358</v>
      </c>
      <c r="H1517" s="30">
        <v>85681300</v>
      </c>
    </row>
    <row r="1518" spans="2:8" x14ac:dyDescent="0.25">
      <c r="B1518" s="38" t="s">
        <v>350</v>
      </c>
      <c r="C1518" s="29">
        <v>668</v>
      </c>
      <c r="D1518" s="30">
        <v>21593.4</v>
      </c>
      <c r="E1518" s="30">
        <v>1487.9</v>
      </c>
      <c r="F1518" s="51">
        <v>2.3149559587651778</v>
      </c>
      <c r="G1518" s="39">
        <v>14.512668862154715</v>
      </c>
      <c r="H1518" s="30">
        <v>49987770</v>
      </c>
    </row>
    <row r="1519" spans="2:8" x14ac:dyDescent="0.25">
      <c r="B1519" s="38" t="s">
        <v>325</v>
      </c>
      <c r="C1519" s="29">
        <v>226</v>
      </c>
      <c r="D1519" s="30">
        <v>13027.7</v>
      </c>
      <c r="E1519" s="30">
        <v>1329.5</v>
      </c>
      <c r="F1519" s="51">
        <v>1.0856367585989852</v>
      </c>
      <c r="G1519" s="39">
        <v>9.7989469725460712</v>
      </c>
      <c r="H1519" s="30">
        <v>14143350</v>
      </c>
    </row>
    <row r="1520" spans="2:8" x14ac:dyDescent="0.25">
      <c r="B1520" s="38" t="s">
        <v>303</v>
      </c>
      <c r="C1520" s="29">
        <v>892</v>
      </c>
      <c r="D1520" s="30">
        <v>39519.1</v>
      </c>
      <c r="E1520" s="30">
        <v>1258.5</v>
      </c>
      <c r="F1520" s="51">
        <v>2.1584907044947887</v>
      </c>
      <c r="G1520" s="39">
        <v>31.401748112832735</v>
      </c>
      <c r="H1520" s="30">
        <v>85301610</v>
      </c>
    </row>
    <row r="1521" spans="2:8" x14ac:dyDescent="0.25">
      <c r="B1521" s="38" t="s">
        <v>316</v>
      </c>
      <c r="C1521" s="29">
        <v>669</v>
      </c>
      <c r="D1521" s="30">
        <v>10868.3</v>
      </c>
      <c r="E1521" s="30">
        <v>1242.6300000000001</v>
      </c>
      <c r="F1521" s="51">
        <v>2.9572204484602014</v>
      </c>
      <c r="G1521" s="39">
        <v>8.7462076402468938</v>
      </c>
      <c r="H1521" s="30">
        <v>32139959</v>
      </c>
    </row>
    <row r="1522" spans="2:8" x14ac:dyDescent="0.25">
      <c r="B1522" s="38" t="s">
        <v>328</v>
      </c>
      <c r="C1522" s="29">
        <v>227</v>
      </c>
      <c r="D1522" s="30">
        <v>5464.3799999999992</v>
      </c>
      <c r="E1522" s="30">
        <v>1154.7</v>
      </c>
      <c r="F1522" s="51">
        <v>2.0601495503606997</v>
      </c>
      <c r="G1522" s="39">
        <v>4.73229410236425</v>
      </c>
      <c r="H1522" s="30">
        <v>11257440</v>
      </c>
    </row>
    <row r="1523" spans="2:8" x14ac:dyDescent="0.25">
      <c r="B1523" s="38" t="s">
        <v>367</v>
      </c>
      <c r="C1523" s="29">
        <v>434</v>
      </c>
      <c r="D1523" s="30">
        <v>9528.61</v>
      </c>
      <c r="E1523" s="30">
        <v>1132.6999999999998</v>
      </c>
      <c r="F1523" s="51">
        <v>2.0965936269823198</v>
      </c>
      <c r="G1523" s="39">
        <v>8.4122980489096868</v>
      </c>
      <c r="H1523" s="30">
        <v>19977623</v>
      </c>
    </row>
    <row r="1524" spans="2:8" x14ac:dyDescent="0.25">
      <c r="B1524" s="38" t="s">
        <v>309</v>
      </c>
      <c r="C1524" s="29">
        <v>738</v>
      </c>
      <c r="D1524" s="30">
        <v>14277.52</v>
      </c>
      <c r="E1524" s="30">
        <v>1119.3800000000001</v>
      </c>
      <c r="F1524" s="51">
        <v>2.4717149757100674</v>
      </c>
      <c r="G1524" s="39">
        <v>12.754846432846753</v>
      </c>
      <c r="H1524" s="30">
        <v>35289960</v>
      </c>
    </row>
    <row r="1525" spans="2:8" x14ac:dyDescent="0.25">
      <c r="B1525" s="38" t="s">
        <v>300</v>
      </c>
      <c r="C1525" s="29">
        <v>414</v>
      </c>
      <c r="D1525" s="30">
        <v>4790.05</v>
      </c>
      <c r="E1525" s="30">
        <v>998.6099999999999</v>
      </c>
      <c r="F1525" s="51">
        <v>9.7130898424859868</v>
      </c>
      <c r="G1525" s="39">
        <v>4.7967174372377608</v>
      </c>
      <c r="H1525" s="30">
        <v>46526186</v>
      </c>
    </row>
    <row r="1526" spans="2:8" x14ac:dyDescent="0.25">
      <c r="B1526" s="38" t="s">
        <v>327</v>
      </c>
      <c r="C1526" s="29">
        <v>905</v>
      </c>
      <c r="D1526" s="30">
        <v>11398.75</v>
      </c>
      <c r="E1526" s="30">
        <v>997.69999999999993</v>
      </c>
      <c r="F1526" s="51">
        <v>3.5821493584822899</v>
      </c>
      <c r="G1526" s="39">
        <v>11.425027563395812</v>
      </c>
      <c r="H1526" s="30">
        <v>40832025</v>
      </c>
    </row>
    <row r="1527" spans="2:8" x14ac:dyDescent="0.25">
      <c r="B1527" s="38" t="s">
        <v>360</v>
      </c>
      <c r="C1527" s="29">
        <v>691</v>
      </c>
      <c r="D1527" s="30">
        <v>19734.3</v>
      </c>
      <c r="E1527" s="30">
        <v>843.50000000000011</v>
      </c>
      <c r="F1527" s="51">
        <v>1.6935429683343215</v>
      </c>
      <c r="G1527" s="39">
        <v>23.395732068761109</v>
      </c>
      <c r="H1527" s="30">
        <v>33420885</v>
      </c>
    </row>
    <row r="1528" spans="2:8" x14ac:dyDescent="0.25">
      <c r="B1528" s="38" t="s">
        <v>355</v>
      </c>
      <c r="C1528" s="29">
        <v>128</v>
      </c>
      <c r="D1528" s="30">
        <v>10448.51</v>
      </c>
      <c r="E1528" s="30">
        <v>812.02</v>
      </c>
      <c r="F1528" s="51">
        <v>2.4173739604977165</v>
      </c>
      <c r="G1528" s="39">
        <v>12.867306223984631</v>
      </c>
      <c r="H1528" s="30">
        <v>25257955.999999996</v>
      </c>
    </row>
    <row r="1529" spans="2:8" x14ac:dyDescent="0.25">
      <c r="B1529" s="38" t="s">
        <v>313</v>
      </c>
      <c r="C1529" s="29">
        <v>782</v>
      </c>
      <c r="D1529" s="30">
        <v>17280.480000000003</v>
      </c>
      <c r="E1529" s="30">
        <v>806.82999999999993</v>
      </c>
      <c r="F1529" s="51">
        <v>2.8416858212271876</v>
      </c>
      <c r="G1529" s="39">
        <v>21.417745993579818</v>
      </c>
      <c r="H1529" s="30">
        <v>49105695</v>
      </c>
    </row>
    <row r="1530" spans="2:8" x14ac:dyDescent="0.25">
      <c r="B1530" s="38" t="s">
        <v>311</v>
      </c>
      <c r="C1530" s="29">
        <v>50</v>
      </c>
      <c r="D1530" s="30">
        <v>11016.3</v>
      </c>
      <c r="E1530" s="30">
        <v>720.2</v>
      </c>
      <c r="F1530" s="51">
        <v>2.0258317220845479</v>
      </c>
      <c r="G1530" s="39">
        <v>15.296167731185779</v>
      </c>
      <c r="H1530" s="30">
        <v>22317170</v>
      </c>
    </row>
    <row r="1531" spans="2:8" x14ac:dyDescent="0.25">
      <c r="B1531" s="38" t="s">
        <v>348</v>
      </c>
      <c r="C1531" s="29">
        <v>81</v>
      </c>
      <c r="D1531" s="30">
        <v>27230</v>
      </c>
      <c r="E1531" s="30">
        <v>708.8</v>
      </c>
      <c r="F1531" s="51">
        <v>0.42201983106867424</v>
      </c>
      <c r="G1531" s="39">
        <v>38.417042889390522</v>
      </c>
      <c r="H1531" s="30">
        <v>11491600</v>
      </c>
    </row>
    <row r="1532" spans="2:8" x14ac:dyDescent="0.25">
      <c r="B1532" s="38" t="s">
        <v>320</v>
      </c>
      <c r="C1532" s="29">
        <v>563</v>
      </c>
      <c r="D1532" s="30">
        <v>21539.98</v>
      </c>
      <c r="E1532" s="30">
        <v>687.09999999999991</v>
      </c>
      <c r="F1532" s="51">
        <v>0.67730095849671168</v>
      </c>
      <c r="G1532" s="39">
        <v>31.349119487701937</v>
      </c>
      <c r="H1532" s="30">
        <v>14589049.1</v>
      </c>
    </row>
    <row r="1533" spans="2:8" x14ac:dyDescent="0.25">
      <c r="B1533" s="38" t="s">
        <v>361</v>
      </c>
      <c r="C1533" s="29">
        <v>641</v>
      </c>
      <c r="D1533" s="30">
        <v>18421.400000000001</v>
      </c>
      <c r="E1533" s="30">
        <v>686.80000000000007</v>
      </c>
      <c r="F1533" s="51">
        <v>1.8008110132780353</v>
      </c>
      <c r="G1533" s="39">
        <v>26.82207338380897</v>
      </c>
      <c r="H1533" s="30">
        <v>33173460</v>
      </c>
    </row>
    <row r="1534" spans="2:8" x14ac:dyDescent="0.25">
      <c r="B1534" s="38" t="s">
        <v>298</v>
      </c>
      <c r="C1534" s="38">
        <v>244</v>
      </c>
      <c r="D1534" s="30">
        <v>5989.4599999999991</v>
      </c>
      <c r="E1534" s="30">
        <v>652.20999999999992</v>
      </c>
      <c r="F1534" s="51">
        <v>2.391541157299657</v>
      </c>
      <c r="G1534" s="39">
        <v>9.1833305223777622</v>
      </c>
      <c r="H1534" s="30">
        <v>14324040.1</v>
      </c>
    </row>
    <row r="1535" spans="2:8" x14ac:dyDescent="0.25">
      <c r="B1535" s="38" t="s">
        <v>365</v>
      </c>
      <c r="C1535" s="29">
        <v>638</v>
      </c>
      <c r="D1535" s="30">
        <v>16817.5</v>
      </c>
      <c r="E1535" s="30">
        <v>573.3900000000001</v>
      </c>
      <c r="F1535" s="51">
        <v>1.996486992715921</v>
      </c>
      <c r="G1535" s="39">
        <v>29.329949946807577</v>
      </c>
      <c r="H1535" s="30">
        <v>33575920</v>
      </c>
    </row>
    <row r="1536" spans="2:8" x14ac:dyDescent="0.25">
      <c r="B1536" s="38" t="s">
        <v>319</v>
      </c>
      <c r="C1536" s="29">
        <v>165</v>
      </c>
      <c r="D1536" s="30">
        <v>6057</v>
      </c>
      <c r="E1536" s="30">
        <v>559</v>
      </c>
      <c r="F1536" s="51">
        <v>3.5451130922899123</v>
      </c>
      <c r="G1536" s="39">
        <v>10.835420393559929</v>
      </c>
      <c r="H1536" s="30">
        <v>21472750</v>
      </c>
    </row>
    <row r="1537" spans="2:8" x14ac:dyDescent="0.25">
      <c r="B1537" s="38" t="s">
        <v>314</v>
      </c>
      <c r="C1537" s="29">
        <v>104</v>
      </c>
      <c r="D1537" s="30">
        <v>5453.0599999999995</v>
      </c>
      <c r="E1537" s="30">
        <v>550.13</v>
      </c>
      <c r="F1537" s="51">
        <v>4.0016531085298901</v>
      </c>
      <c r="G1537" s="39">
        <v>9.9123116354316245</v>
      </c>
      <c r="H1537" s="30">
        <v>21821254.5</v>
      </c>
    </row>
    <row r="1538" spans="2:8" x14ac:dyDescent="0.25">
      <c r="B1538" s="38" t="s">
        <v>321</v>
      </c>
      <c r="C1538" s="29">
        <v>804</v>
      </c>
      <c r="D1538" s="30">
        <v>10642.090000000002</v>
      </c>
      <c r="E1538" s="30">
        <v>506.34999999999991</v>
      </c>
      <c r="F1538" s="51">
        <v>2.1781859578334704</v>
      </c>
      <c r="G1538" s="39">
        <v>21.017260787992502</v>
      </c>
      <c r="H1538" s="30">
        <v>23180451</v>
      </c>
    </row>
    <row r="1539" spans="2:8" x14ac:dyDescent="0.25">
      <c r="B1539" s="38" t="s">
        <v>364</v>
      </c>
      <c r="C1539" s="29">
        <v>510</v>
      </c>
      <c r="D1539" s="30">
        <v>16400.48</v>
      </c>
      <c r="E1539" s="30">
        <v>491</v>
      </c>
      <c r="F1539" s="51">
        <v>2.5606884676546051</v>
      </c>
      <c r="G1539" s="39">
        <v>33.402199592668026</v>
      </c>
      <c r="H1539" s="30">
        <v>41996520</v>
      </c>
    </row>
    <row r="1540" spans="2:8" x14ac:dyDescent="0.25">
      <c r="B1540" s="38" t="s">
        <v>323</v>
      </c>
      <c r="C1540" s="29">
        <v>747</v>
      </c>
      <c r="D1540" s="30">
        <v>6234</v>
      </c>
      <c r="E1540" s="30">
        <v>484.88</v>
      </c>
      <c r="F1540" s="51">
        <v>2.5448151267244143</v>
      </c>
      <c r="G1540" s="39">
        <v>12.856789308694935</v>
      </c>
      <c r="H1540" s="30">
        <v>15864377.5</v>
      </c>
    </row>
    <row r="1541" spans="2:8" x14ac:dyDescent="0.25">
      <c r="B1541" s="38" t="s">
        <v>366</v>
      </c>
      <c r="C1541" s="29">
        <v>181</v>
      </c>
      <c r="D1541" s="30">
        <v>1741.75</v>
      </c>
      <c r="E1541" s="30">
        <v>464</v>
      </c>
      <c r="F1541" s="51">
        <v>2.7764604564374911</v>
      </c>
      <c r="G1541" s="39">
        <v>3.7537715517241379</v>
      </c>
      <c r="H1541" s="30">
        <v>4835900</v>
      </c>
    </row>
    <row r="1542" spans="2:8" x14ac:dyDescent="0.25">
      <c r="B1542" s="38" t="s">
        <v>341</v>
      </c>
      <c r="C1542" s="38">
        <v>1210</v>
      </c>
      <c r="D1542" s="30">
        <v>9550.4</v>
      </c>
      <c r="E1542" s="30">
        <v>444.55000000000013</v>
      </c>
      <c r="F1542" s="51">
        <v>3.4556772491204555</v>
      </c>
      <c r="G1542" s="39">
        <v>21.483297716792254</v>
      </c>
      <c r="H1542" s="30">
        <v>33003100</v>
      </c>
    </row>
    <row r="1543" spans="2:8" x14ac:dyDescent="0.25">
      <c r="B1543" s="38" t="s">
        <v>336</v>
      </c>
      <c r="C1543" s="29">
        <v>610</v>
      </c>
      <c r="D1543" s="30">
        <v>4873</v>
      </c>
      <c r="E1543" s="30">
        <v>428.8</v>
      </c>
      <c r="F1543" s="51">
        <v>2.5202134208906219</v>
      </c>
      <c r="G1543" s="39">
        <v>11.364272388059701</v>
      </c>
      <c r="H1543" s="30">
        <v>12281000</v>
      </c>
    </row>
    <row r="1544" spans="2:8" x14ac:dyDescent="0.25">
      <c r="B1544" s="38" t="s">
        <v>340</v>
      </c>
      <c r="C1544" s="38">
        <v>440</v>
      </c>
      <c r="D1544" s="30">
        <v>21508.6</v>
      </c>
      <c r="E1544" s="30">
        <v>391.28000000000003</v>
      </c>
      <c r="F1544" s="51">
        <v>6.7033895465069788</v>
      </c>
      <c r="G1544" s="39">
        <v>54.969842567981999</v>
      </c>
      <c r="H1544" s="30">
        <v>144180524.40000001</v>
      </c>
    </row>
    <row r="1545" spans="2:8" x14ac:dyDescent="0.25">
      <c r="B1545" s="38" t="s">
        <v>351</v>
      </c>
      <c r="C1545" s="38">
        <v>100</v>
      </c>
      <c r="D1545" s="30">
        <v>4602.5800000000008</v>
      </c>
      <c r="E1545" s="30">
        <v>380.59999999999997</v>
      </c>
      <c r="F1545" s="51">
        <v>4.3840452528799059</v>
      </c>
      <c r="G1545" s="39">
        <v>12.092958486600109</v>
      </c>
      <c r="H1545" s="30">
        <v>20177919</v>
      </c>
    </row>
    <row r="1546" spans="2:8" x14ac:dyDescent="0.25">
      <c r="B1546" s="38" t="s">
        <v>376</v>
      </c>
      <c r="C1546" s="38">
        <v>128</v>
      </c>
      <c r="D1546" s="30">
        <v>5368.38</v>
      </c>
      <c r="E1546" s="30">
        <v>318.05999999999995</v>
      </c>
      <c r="F1546" s="51">
        <v>5.9519957603597362</v>
      </c>
      <c r="G1546" s="39">
        <v>16.878513488021131</v>
      </c>
      <c r="H1546" s="30">
        <v>31952575</v>
      </c>
    </row>
    <row r="1547" spans="2:8" x14ac:dyDescent="0.25">
      <c r="B1547" s="38" t="s">
        <v>308</v>
      </c>
      <c r="C1547" s="29">
        <v>125</v>
      </c>
      <c r="D1547" s="30">
        <v>9976.7999999999993</v>
      </c>
      <c r="E1547" s="30">
        <v>312.13000000000005</v>
      </c>
      <c r="F1547" s="51">
        <v>0.94123508539812362</v>
      </c>
      <c r="G1547" s="39">
        <v>31.963604908211316</v>
      </c>
      <c r="H1547" s="30">
        <v>9390514.1999999993</v>
      </c>
    </row>
    <row r="1548" spans="2:8" x14ac:dyDescent="0.25">
      <c r="B1548" s="38" t="s">
        <v>359</v>
      </c>
      <c r="C1548" s="29">
        <v>358</v>
      </c>
      <c r="D1548" s="30">
        <v>5318.4800000000005</v>
      </c>
      <c r="E1548" s="30">
        <v>271.60000000000002</v>
      </c>
      <c r="F1548" s="51">
        <v>2.2149571306087457</v>
      </c>
      <c r="G1548" s="39">
        <v>19.582032400589103</v>
      </c>
      <c r="H1548" s="30">
        <v>11780205.200000001</v>
      </c>
    </row>
    <row r="1549" spans="2:8" x14ac:dyDescent="0.25">
      <c r="B1549" s="38" t="s">
        <v>318</v>
      </c>
      <c r="C1549" s="29">
        <v>262</v>
      </c>
      <c r="D1549" s="30">
        <v>2318.96</v>
      </c>
      <c r="E1549" s="30">
        <v>271.45</v>
      </c>
      <c r="F1549" s="51">
        <v>3.6185522820574736</v>
      </c>
      <c r="G1549" s="39">
        <v>8.5428624055995588</v>
      </c>
      <c r="H1549" s="30">
        <v>8391278</v>
      </c>
    </row>
    <row r="1550" spans="2:8" x14ac:dyDescent="0.25">
      <c r="B1550" s="38" t="s">
        <v>329</v>
      </c>
      <c r="C1550" s="29">
        <v>116</v>
      </c>
      <c r="D1550" s="30">
        <v>2176.6</v>
      </c>
      <c r="E1550" s="30">
        <v>253.97</v>
      </c>
      <c r="F1550" s="51">
        <v>3.2108533952035287</v>
      </c>
      <c r="G1550" s="39">
        <v>8.5703035791628928</v>
      </c>
      <c r="H1550" s="30">
        <v>6988743.5</v>
      </c>
    </row>
    <row r="1551" spans="2:8" x14ac:dyDescent="0.25">
      <c r="B1551" s="38" t="s">
        <v>339</v>
      </c>
      <c r="C1551" s="38">
        <v>213</v>
      </c>
      <c r="D1551" s="30">
        <v>2114.8000000000002</v>
      </c>
      <c r="E1551" s="30">
        <v>241.1</v>
      </c>
      <c r="F1551" s="51">
        <v>8.1942500472857951</v>
      </c>
      <c r="G1551" s="39">
        <v>8.7714641227706363</v>
      </c>
      <c r="H1551" s="30">
        <v>17329200</v>
      </c>
    </row>
    <row r="1552" spans="2:8" x14ac:dyDescent="0.25">
      <c r="B1552" s="38" t="s">
        <v>297</v>
      </c>
      <c r="C1552" s="38">
        <v>59</v>
      </c>
      <c r="D1552" s="30">
        <v>1092.31</v>
      </c>
      <c r="E1552" s="30">
        <v>231.32</v>
      </c>
      <c r="F1552" s="51">
        <v>5.4297624300793732</v>
      </c>
      <c r="G1552" s="39">
        <v>4.7220733183468786</v>
      </c>
      <c r="H1552" s="30">
        <v>5930983.7999999998</v>
      </c>
    </row>
    <row r="1553" spans="2:8" x14ac:dyDescent="0.25">
      <c r="B1553" s="38" t="s">
        <v>338</v>
      </c>
      <c r="C1553" s="38">
        <v>304</v>
      </c>
      <c r="D1553" s="30">
        <v>10348.69</v>
      </c>
      <c r="E1553" s="30">
        <v>219.11999999999998</v>
      </c>
      <c r="F1553" s="51">
        <v>4.59587148711576</v>
      </c>
      <c r="G1553" s="39">
        <v>47.228413654618478</v>
      </c>
      <c r="H1553" s="30">
        <v>47561249.299999997</v>
      </c>
    </row>
    <row r="1554" spans="2:8" x14ac:dyDescent="0.25">
      <c r="B1554" s="38" t="s">
        <v>343</v>
      </c>
      <c r="C1554" s="38">
        <v>112</v>
      </c>
      <c r="D1554" s="30">
        <v>1335.73</v>
      </c>
      <c r="E1554" s="30">
        <v>208.41</v>
      </c>
      <c r="F1554" s="51">
        <v>4.5970634035321511</v>
      </c>
      <c r="G1554" s="39">
        <v>6.4091454344801111</v>
      </c>
      <c r="H1554" s="30">
        <v>6140435.5</v>
      </c>
    </row>
    <row r="1555" spans="2:8" x14ac:dyDescent="0.25">
      <c r="B1555" s="38" t="s">
        <v>357</v>
      </c>
      <c r="C1555" s="29">
        <v>430</v>
      </c>
      <c r="D1555" s="30">
        <v>4153.53</v>
      </c>
      <c r="E1555" s="30">
        <v>201.17</v>
      </c>
      <c r="F1555" s="51">
        <v>1.7076030749747806</v>
      </c>
      <c r="G1555" s="39">
        <v>20.646865834866034</v>
      </c>
      <c r="H1555" s="30">
        <v>7092580.5999999996</v>
      </c>
    </row>
    <row r="1556" spans="2:8" x14ac:dyDescent="0.25">
      <c r="B1556" s="38" t="s">
        <v>352</v>
      </c>
      <c r="C1556" s="38">
        <v>41</v>
      </c>
      <c r="D1556" s="30">
        <v>7560.66</v>
      </c>
      <c r="E1556" s="30">
        <v>194.7</v>
      </c>
      <c r="F1556" s="51">
        <v>0.77896175730690176</v>
      </c>
      <c r="G1556" s="39">
        <v>38.832357473035444</v>
      </c>
      <c r="H1556" s="30">
        <v>5889465</v>
      </c>
    </row>
    <row r="1557" spans="2:8" x14ac:dyDescent="0.25">
      <c r="B1557" s="38" t="s">
        <v>312</v>
      </c>
      <c r="C1557" s="29">
        <v>44</v>
      </c>
      <c r="D1557" s="30">
        <v>4391</v>
      </c>
      <c r="E1557" s="30">
        <v>161.05000000000001</v>
      </c>
      <c r="F1557" s="51">
        <v>1.1808130266454111</v>
      </c>
      <c r="G1557" s="39">
        <v>27.264824588637069</v>
      </c>
      <c r="H1557" s="30">
        <v>5184950</v>
      </c>
    </row>
    <row r="1558" spans="2:8" x14ac:dyDescent="0.25">
      <c r="B1558" s="38" t="s">
        <v>322</v>
      </c>
      <c r="C1558" s="29">
        <v>202</v>
      </c>
      <c r="D1558" s="30">
        <v>2640.7</v>
      </c>
      <c r="E1558" s="30">
        <v>155</v>
      </c>
      <c r="F1558" s="51">
        <v>3.3714810466921654</v>
      </c>
      <c r="G1558" s="39">
        <v>17.036774193548386</v>
      </c>
      <c r="H1558" s="30">
        <v>8903070</v>
      </c>
    </row>
    <row r="1559" spans="2:8" x14ac:dyDescent="0.25">
      <c r="B1559" s="38" t="s">
        <v>356</v>
      </c>
      <c r="C1559" s="29">
        <v>211</v>
      </c>
      <c r="D1559" s="30">
        <v>3427.65</v>
      </c>
      <c r="E1559" s="30">
        <v>152</v>
      </c>
      <c r="F1559" s="51">
        <v>4.234726416057649</v>
      </c>
      <c r="G1559" s="39">
        <v>22.550328947368421</v>
      </c>
      <c r="H1559" s="30">
        <v>14515160</v>
      </c>
    </row>
    <row r="1560" spans="2:8" x14ac:dyDescent="0.25">
      <c r="B1560" s="38" t="s">
        <v>331</v>
      </c>
      <c r="C1560" s="38">
        <v>73</v>
      </c>
      <c r="D1560" s="30">
        <v>1440.3000000000002</v>
      </c>
      <c r="E1560" s="30">
        <v>129.69</v>
      </c>
      <c r="F1560" s="51">
        <v>4.2399048809275834</v>
      </c>
      <c r="G1560" s="39">
        <v>11.105713624797596</v>
      </c>
      <c r="H1560" s="30">
        <v>6106735</v>
      </c>
    </row>
    <row r="1561" spans="2:8" x14ac:dyDescent="0.25">
      <c r="B1561" s="38" t="s">
        <v>347</v>
      </c>
      <c r="C1561" s="29">
        <v>184</v>
      </c>
      <c r="D1561" s="30">
        <v>1600.06</v>
      </c>
      <c r="E1561" s="30">
        <v>117.95999999999998</v>
      </c>
      <c r="F1561" s="51">
        <v>1.3316676249640638</v>
      </c>
      <c r="G1561" s="39">
        <v>13.564428619871144</v>
      </c>
      <c r="H1561" s="30">
        <v>2130748.1</v>
      </c>
    </row>
    <row r="1562" spans="2:8" x14ac:dyDescent="0.25">
      <c r="B1562" s="38" t="s">
        <v>333</v>
      </c>
      <c r="C1562" s="29">
        <v>64</v>
      </c>
      <c r="D1562" s="30">
        <v>430.68999999999994</v>
      </c>
      <c r="E1562" s="30">
        <v>111.52000000000001</v>
      </c>
      <c r="F1562" s="51">
        <v>4.6771515475167762</v>
      </c>
      <c r="G1562" s="39">
        <v>3.8619978479196546</v>
      </c>
      <c r="H1562" s="30">
        <v>2014402.4</v>
      </c>
    </row>
    <row r="1563" spans="2:8" x14ac:dyDescent="0.25">
      <c r="B1563" s="38" t="s">
        <v>307</v>
      </c>
      <c r="C1563" s="29">
        <v>14</v>
      </c>
      <c r="D1563" s="30">
        <v>3568.61</v>
      </c>
      <c r="E1563" s="30">
        <v>109.10000000000001</v>
      </c>
      <c r="F1563" s="51">
        <v>0.39971902225236156</v>
      </c>
      <c r="G1563" s="39">
        <v>32.709532538955088</v>
      </c>
      <c r="H1563" s="30">
        <v>1426441.3</v>
      </c>
    </row>
    <row r="1564" spans="2:8" x14ac:dyDescent="0.25">
      <c r="B1564" s="38" t="s">
        <v>337</v>
      </c>
      <c r="C1564" s="29">
        <v>115</v>
      </c>
      <c r="D1564" s="30">
        <v>685.1</v>
      </c>
      <c r="E1564" s="30">
        <v>107.5</v>
      </c>
      <c r="F1564" s="51">
        <v>2.9835790395562691</v>
      </c>
      <c r="G1564" s="39">
        <v>6.3730232558139539</v>
      </c>
      <c r="H1564" s="30">
        <v>2044050</v>
      </c>
    </row>
    <row r="1565" spans="2:8" x14ac:dyDescent="0.25">
      <c r="B1565" s="38" t="s">
        <v>293</v>
      </c>
      <c r="C1565" s="29">
        <v>155</v>
      </c>
      <c r="D1565" s="30">
        <v>1496.5</v>
      </c>
      <c r="E1565" s="30">
        <v>99.67</v>
      </c>
      <c r="F1565" s="51">
        <v>2.5557448045439362</v>
      </c>
      <c r="G1565" s="39">
        <v>15.014548008427811</v>
      </c>
      <c r="H1565" s="30">
        <v>3824672.1</v>
      </c>
    </row>
    <row r="1566" spans="2:8" x14ac:dyDescent="0.25">
      <c r="B1566" s="38" t="s">
        <v>332</v>
      </c>
      <c r="C1566" s="29">
        <v>24</v>
      </c>
      <c r="D1566" s="30">
        <v>2503.3999999999996</v>
      </c>
      <c r="E1566" s="30">
        <v>97.699999999999989</v>
      </c>
      <c r="F1566" s="51">
        <v>3.9521472796996089</v>
      </c>
      <c r="G1566" s="39">
        <v>25.623336745138179</v>
      </c>
      <c r="H1566" s="30">
        <v>9893805.5</v>
      </c>
    </row>
    <row r="1567" spans="2:8" x14ac:dyDescent="0.25">
      <c r="B1567" s="38" t="s">
        <v>342</v>
      </c>
      <c r="C1567" s="38">
        <v>43</v>
      </c>
      <c r="D1567" s="30">
        <v>617.61</v>
      </c>
      <c r="E1567" s="30">
        <v>90.009999999999991</v>
      </c>
      <c r="F1567" s="51">
        <v>6.364894512718382</v>
      </c>
      <c r="G1567" s="39">
        <v>6.8615709365626048</v>
      </c>
      <c r="H1567" s="30">
        <v>3931022.5</v>
      </c>
    </row>
    <row r="1568" spans="2:8" x14ac:dyDescent="0.25">
      <c r="B1568" s="38" t="s">
        <v>292</v>
      </c>
      <c r="C1568" s="38">
        <v>161</v>
      </c>
      <c r="D1568" s="30">
        <v>928.5</v>
      </c>
      <c r="E1568" s="30">
        <v>89</v>
      </c>
      <c r="F1568" s="51">
        <v>9.9515347334410347</v>
      </c>
      <c r="G1568" s="39">
        <v>10.432584269662922</v>
      </c>
      <c r="H1568" s="30">
        <v>9240000</v>
      </c>
    </row>
    <row r="1569" spans="2:8" x14ac:dyDescent="0.25">
      <c r="B1569" s="38" t="s">
        <v>315</v>
      </c>
      <c r="C1569" s="38">
        <v>28</v>
      </c>
      <c r="D1569" s="30">
        <v>611.66</v>
      </c>
      <c r="E1569" s="30">
        <v>85.850000000000009</v>
      </c>
      <c r="F1569" s="51">
        <v>7.1228885328450451</v>
      </c>
      <c r="G1569" s="39">
        <v>7.124752475247524</v>
      </c>
      <c r="H1569" s="30">
        <v>4356786</v>
      </c>
    </row>
    <row r="1570" spans="2:8" x14ac:dyDescent="0.25">
      <c r="B1570" s="38" t="s">
        <v>306</v>
      </c>
      <c r="C1570" s="29">
        <v>88</v>
      </c>
      <c r="D1570" s="30">
        <v>1596</v>
      </c>
      <c r="E1570" s="30">
        <v>67</v>
      </c>
      <c r="F1570" s="51">
        <v>0.62593984962406013</v>
      </c>
      <c r="G1570" s="39">
        <v>23.82089552238806</v>
      </c>
      <c r="H1570" s="30">
        <v>999000</v>
      </c>
    </row>
    <row r="1571" spans="2:8" x14ac:dyDescent="0.25">
      <c r="B1571" s="38" t="s">
        <v>374</v>
      </c>
      <c r="C1571" s="38">
        <v>130</v>
      </c>
      <c r="D1571" s="30">
        <v>1804.05</v>
      </c>
      <c r="E1571" s="30">
        <v>61.96</v>
      </c>
      <c r="F1571" s="51">
        <v>1.4224398436850421</v>
      </c>
      <c r="G1571" s="39">
        <v>29.116365397030339</v>
      </c>
      <c r="H1571" s="30">
        <v>2566152.6</v>
      </c>
    </row>
    <row r="1572" spans="2:8" x14ac:dyDescent="0.25">
      <c r="B1572" s="38" t="s">
        <v>353</v>
      </c>
      <c r="C1572" s="29">
        <v>58</v>
      </c>
      <c r="D1572" s="30">
        <v>616.66</v>
      </c>
      <c r="E1572" s="30">
        <v>46.84</v>
      </c>
      <c r="F1572" s="51">
        <v>1.7097209159017936</v>
      </c>
      <c r="G1572" s="39">
        <v>13.16524338172502</v>
      </c>
      <c r="H1572" s="30">
        <v>1054316.5</v>
      </c>
    </row>
    <row r="1573" spans="2:8" x14ac:dyDescent="0.25">
      <c r="B1573" s="38" t="s">
        <v>363</v>
      </c>
      <c r="C1573" s="29">
        <v>119</v>
      </c>
      <c r="D1573" s="30">
        <v>249.9</v>
      </c>
      <c r="E1573" s="30">
        <v>46.129999999999995</v>
      </c>
      <c r="F1573" s="51">
        <v>2.4304121648659462</v>
      </c>
      <c r="G1573" s="39">
        <v>5.4172989377845226</v>
      </c>
      <c r="H1573" s="30">
        <v>607360</v>
      </c>
    </row>
    <row r="1574" spans="2:8" x14ac:dyDescent="0.25">
      <c r="B1574" s="38" t="s">
        <v>345</v>
      </c>
      <c r="C1574" s="38">
        <v>48</v>
      </c>
      <c r="D1574" s="30">
        <v>228</v>
      </c>
      <c r="E1574" s="30">
        <v>42.8</v>
      </c>
      <c r="F1574" s="51">
        <v>3.5144736842105262</v>
      </c>
      <c r="G1574" s="39">
        <v>5.3271028037383177</v>
      </c>
      <c r="H1574" s="30">
        <v>801300</v>
      </c>
    </row>
    <row r="1575" spans="2:8" x14ac:dyDescent="0.25">
      <c r="B1575" s="38" t="s">
        <v>377</v>
      </c>
      <c r="C1575" s="38">
        <v>151</v>
      </c>
      <c r="D1575" s="30">
        <v>659.5</v>
      </c>
      <c r="E1575" s="30">
        <v>40.069999999999993</v>
      </c>
      <c r="F1575" s="51">
        <v>3.4579752736116744</v>
      </c>
      <c r="G1575" s="39">
        <v>24.626902919890195</v>
      </c>
      <c r="H1575" s="30">
        <v>3412330</v>
      </c>
    </row>
    <row r="1576" spans="2:8" x14ac:dyDescent="0.25">
      <c r="B1576" s="38" t="s">
        <v>326</v>
      </c>
      <c r="C1576" s="29">
        <v>12</v>
      </c>
      <c r="D1576" s="30">
        <v>1569.6</v>
      </c>
      <c r="E1576" s="30">
        <v>35.299999999999997</v>
      </c>
      <c r="F1576" s="51">
        <v>0.50573394495412849</v>
      </c>
      <c r="G1576" s="39">
        <v>44.464589235127477</v>
      </c>
      <c r="H1576" s="30">
        <v>793800</v>
      </c>
    </row>
    <row r="1577" spans="2:8" x14ac:dyDescent="0.25">
      <c r="B1577" s="38" t="s">
        <v>295</v>
      </c>
      <c r="C1577" s="38">
        <v>18</v>
      </c>
      <c r="D1577" s="30">
        <v>193.21</v>
      </c>
      <c r="E1577" s="30">
        <v>30</v>
      </c>
      <c r="F1577" s="51">
        <v>5.9632886496558148</v>
      </c>
      <c r="G1577" s="39">
        <v>6.4403333333333332</v>
      </c>
      <c r="H1577" s="30">
        <v>1152167</v>
      </c>
    </row>
    <row r="1578" spans="2:8" x14ac:dyDescent="0.25">
      <c r="B1578" s="38" t="s">
        <v>346</v>
      </c>
      <c r="C1578" s="38">
        <v>48</v>
      </c>
      <c r="D1578" s="30">
        <v>313</v>
      </c>
      <c r="E1578" s="30">
        <v>27.92</v>
      </c>
      <c r="F1578" s="51">
        <v>3.7895207667731627</v>
      </c>
      <c r="G1578" s="39">
        <v>11.210601719197706</v>
      </c>
      <c r="H1578" s="30">
        <v>1186120</v>
      </c>
    </row>
    <row r="1579" spans="2:8" x14ac:dyDescent="0.25">
      <c r="B1579" s="38" t="s">
        <v>305</v>
      </c>
      <c r="C1579" s="29">
        <v>49</v>
      </c>
      <c r="D1579" s="30">
        <v>218.7</v>
      </c>
      <c r="E1579" s="30">
        <v>25.5</v>
      </c>
      <c r="F1579" s="51">
        <v>4.2137174211248283</v>
      </c>
      <c r="G1579" s="39">
        <v>8.5764705882352938</v>
      </c>
      <c r="H1579" s="30">
        <v>921540</v>
      </c>
    </row>
    <row r="1580" spans="2:8" x14ac:dyDescent="0.25">
      <c r="B1580" s="38" t="s">
        <v>330</v>
      </c>
      <c r="C1580" s="29">
        <v>34</v>
      </c>
      <c r="D1580" s="30">
        <v>154.43</v>
      </c>
      <c r="E1580" s="30">
        <v>22.38</v>
      </c>
      <c r="F1580" s="51">
        <v>4.0898141552807097</v>
      </c>
      <c r="G1580" s="39">
        <v>6.9003574620196613</v>
      </c>
      <c r="H1580" s="30">
        <v>631590</v>
      </c>
    </row>
    <row r="1581" spans="2:8" x14ac:dyDescent="0.25">
      <c r="B1581" s="38" t="s">
        <v>334</v>
      </c>
      <c r="C1581" s="29">
        <v>30</v>
      </c>
      <c r="D1581" s="30">
        <v>364.39999999999992</v>
      </c>
      <c r="E1581" s="30">
        <v>20.45</v>
      </c>
      <c r="F1581" s="51">
        <v>2.4022557628979149</v>
      </c>
      <c r="G1581" s="39">
        <v>17.819070904645475</v>
      </c>
      <c r="H1581" s="30">
        <v>875382</v>
      </c>
    </row>
    <row r="1582" spans="2:8" x14ac:dyDescent="0.25">
      <c r="B1582" s="38" t="s">
        <v>373</v>
      </c>
      <c r="C1582" s="38">
        <v>11</v>
      </c>
      <c r="D1582" s="30">
        <v>179</v>
      </c>
      <c r="E1582" s="30">
        <v>19.5</v>
      </c>
      <c r="F1582" s="51">
        <v>4.0218882681564248</v>
      </c>
      <c r="G1582" s="39">
        <v>9.1794871794871788</v>
      </c>
      <c r="H1582" s="30">
        <v>719918</v>
      </c>
    </row>
    <row r="1583" spans="2:8" x14ac:dyDescent="0.25">
      <c r="B1583" s="38" t="s">
        <v>317</v>
      </c>
      <c r="C1583" s="29">
        <v>48</v>
      </c>
      <c r="D1583" s="30">
        <v>23.14</v>
      </c>
      <c r="E1583" s="30">
        <v>13.899999999999999</v>
      </c>
      <c r="F1583" s="51">
        <v>3.1319360414866031</v>
      </c>
      <c r="G1583" s="39">
        <v>1.6647482014388491</v>
      </c>
      <c r="H1583" s="30">
        <v>72473</v>
      </c>
    </row>
    <row r="1584" spans="2:8" x14ac:dyDescent="0.25">
      <c r="B1584" s="38" t="s">
        <v>349</v>
      </c>
      <c r="C1584" s="38">
        <v>12</v>
      </c>
      <c r="D1584" s="30">
        <v>251.29999999999998</v>
      </c>
      <c r="E1584" s="30">
        <v>13.83</v>
      </c>
      <c r="F1584" s="51">
        <v>6.3785555113410277</v>
      </c>
      <c r="G1584" s="39">
        <v>18.170643528561097</v>
      </c>
      <c r="H1584" s="30">
        <v>1602931</v>
      </c>
    </row>
    <row r="1585" spans="2:8" x14ac:dyDescent="0.25">
      <c r="B1585" s="38" t="s">
        <v>296</v>
      </c>
      <c r="C1585" s="29">
        <v>68</v>
      </c>
      <c r="D1585" s="30">
        <v>102.06</v>
      </c>
      <c r="E1585" s="30">
        <v>11.27</v>
      </c>
      <c r="F1585" s="51">
        <v>3.0490515383107977</v>
      </c>
      <c r="G1585" s="39">
        <v>9.0559006211180133</v>
      </c>
      <c r="H1585" s="30">
        <v>311186.2</v>
      </c>
    </row>
    <row r="1586" spans="2:8" x14ac:dyDescent="0.25">
      <c r="B1586" s="38" t="s">
        <v>310</v>
      </c>
      <c r="C1586" s="38">
        <v>5</v>
      </c>
      <c r="D1586" s="30">
        <v>96.13</v>
      </c>
      <c r="E1586" s="30">
        <v>9.5</v>
      </c>
      <c r="F1586" s="51">
        <v>3.1376261312805576</v>
      </c>
      <c r="G1586" s="39">
        <v>10.118947368421052</v>
      </c>
      <c r="H1586" s="30">
        <v>301620</v>
      </c>
    </row>
    <row r="1587" spans="2:8" x14ac:dyDescent="0.25">
      <c r="B1587" s="38" t="s">
        <v>324</v>
      </c>
      <c r="C1587" s="29">
        <v>8</v>
      </c>
      <c r="D1587" s="30">
        <v>97.3</v>
      </c>
      <c r="E1587" s="30">
        <v>6.43</v>
      </c>
      <c r="F1587" s="51">
        <v>4.1218088386433713</v>
      </c>
      <c r="G1587" s="39">
        <v>15.132192846034215</v>
      </c>
      <c r="H1587" s="30">
        <v>401052</v>
      </c>
    </row>
    <row r="1588" spans="2:8" x14ac:dyDescent="0.25">
      <c r="B1588" s="40" t="s">
        <v>378</v>
      </c>
      <c r="C1588" s="20">
        <f>SUM(C1502:C1587)</f>
        <v>56696</v>
      </c>
      <c r="D1588" s="21">
        <f>SUM(D1502:D1587)</f>
        <v>4529136.3900000015</v>
      </c>
      <c r="E1588" s="21">
        <f>SUM(E1502:E1587)</f>
        <v>144688.30000000005</v>
      </c>
      <c r="F1588" s="46">
        <f>(H1588/D1588)/1000</f>
        <v>1.0115135113429425</v>
      </c>
      <c r="G1588" s="22">
        <f>D1588/E1588</f>
        <v>31.302713419122348</v>
      </c>
      <c r="H1588" s="21">
        <f>SUM(H1502:H1587)</f>
        <v>4581282653.2000008</v>
      </c>
    </row>
    <row r="1589" spans="2:8" x14ac:dyDescent="0.25">
      <c r="B1589" s="23" t="s">
        <v>276</v>
      </c>
      <c r="C1589" s="35"/>
      <c r="D1589" s="35"/>
      <c r="E1589" s="25"/>
      <c r="F1589" s="26"/>
      <c r="G1589" s="41"/>
      <c r="H1589" s="35"/>
    </row>
    <row r="1590" spans="2:8" x14ac:dyDescent="0.25">
      <c r="B1590" s="23" t="s">
        <v>277</v>
      </c>
      <c r="C1590" s="35"/>
      <c r="D1590" s="35"/>
      <c r="E1590" s="25"/>
      <c r="F1590" s="26"/>
      <c r="G1590" s="41"/>
      <c r="H1590" s="35"/>
    </row>
    <row r="1591" spans="2:8" x14ac:dyDescent="0.25">
      <c r="B1591" s="35"/>
      <c r="C1591" s="35"/>
      <c r="D1591" s="35"/>
      <c r="E1591" s="35"/>
      <c r="F1591" s="26"/>
      <c r="G1591" s="35"/>
      <c r="H1591" s="35"/>
    </row>
    <row r="1592" spans="2:8" ht="15.75" x14ac:dyDescent="0.25">
      <c r="B1592" s="36" t="s">
        <v>381</v>
      </c>
      <c r="C1592" s="35"/>
      <c r="D1592" s="35"/>
      <c r="E1592" s="35"/>
      <c r="F1592" s="26"/>
      <c r="G1592" s="35"/>
      <c r="H1592" s="35"/>
    </row>
    <row r="1593" spans="2:8" ht="45" x14ac:dyDescent="0.25">
      <c r="B1593" s="42" t="s">
        <v>291</v>
      </c>
      <c r="C1593" s="3" t="s">
        <v>280</v>
      </c>
      <c r="D1593" s="4" t="s">
        <v>4</v>
      </c>
      <c r="E1593" s="4" t="s">
        <v>5</v>
      </c>
      <c r="F1593" s="5" t="s">
        <v>281</v>
      </c>
      <c r="G1593" s="6" t="s">
        <v>282</v>
      </c>
      <c r="H1593" s="45" t="s">
        <v>8</v>
      </c>
    </row>
    <row r="1594" spans="2:8" x14ac:dyDescent="0.25">
      <c r="B1594" s="38" t="s">
        <v>335</v>
      </c>
      <c r="C1594" s="29">
        <v>3926</v>
      </c>
      <c r="D1594" s="30">
        <v>107551.65000000001</v>
      </c>
      <c r="E1594" s="30">
        <v>4449</v>
      </c>
      <c r="F1594" s="51">
        <v>4.2947779043836141</v>
      </c>
      <c r="G1594" s="39">
        <v>24.174342548887392</v>
      </c>
      <c r="H1594" s="30">
        <v>461910450</v>
      </c>
    </row>
    <row r="1595" spans="2:8" x14ac:dyDescent="0.25">
      <c r="B1595" s="38" t="s">
        <v>358</v>
      </c>
      <c r="C1595" s="29">
        <v>3013</v>
      </c>
      <c r="D1595" s="30">
        <v>1213674</v>
      </c>
      <c r="E1595" s="30">
        <v>27745.5</v>
      </c>
      <c r="F1595" s="51">
        <v>0.34899561167166804</v>
      </c>
      <c r="G1595" s="39">
        <v>43.743093474617503</v>
      </c>
      <c r="H1595" s="30">
        <v>423566900</v>
      </c>
    </row>
    <row r="1596" spans="2:8" x14ac:dyDescent="0.25">
      <c r="B1596" s="38" t="s">
        <v>371</v>
      </c>
      <c r="C1596" s="29">
        <v>4552</v>
      </c>
      <c r="D1596" s="30">
        <v>126787.84999999999</v>
      </c>
      <c r="E1596" s="30">
        <v>4661.0700000000015</v>
      </c>
      <c r="F1596" s="51">
        <v>3.0305211303764521</v>
      </c>
      <c r="G1596" s="39">
        <v>27.201447307163367</v>
      </c>
      <c r="H1596" s="30">
        <v>384233258.50000006</v>
      </c>
    </row>
    <row r="1597" spans="2:8" x14ac:dyDescent="0.25">
      <c r="B1597" s="38" t="s">
        <v>369</v>
      </c>
      <c r="C1597" s="29">
        <v>7344</v>
      </c>
      <c r="D1597" s="30">
        <v>147056.5</v>
      </c>
      <c r="E1597" s="30">
        <v>5895</v>
      </c>
      <c r="F1597" s="51">
        <v>2.457086663969291</v>
      </c>
      <c r="G1597" s="39">
        <v>24.945971162001698</v>
      </c>
      <c r="H1597" s="30">
        <v>361330565</v>
      </c>
    </row>
    <row r="1598" spans="2:8" x14ac:dyDescent="0.25">
      <c r="B1598" s="38" t="s">
        <v>344</v>
      </c>
      <c r="C1598" s="29">
        <v>1772</v>
      </c>
      <c r="D1598" s="30">
        <v>20808.5</v>
      </c>
      <c r="E1598" s="30">
        <v>5573.9</v>
      </c>
      <c r="F1598" s="51">
        <v>16.260285700555063</v>
      </c>
      <c r="G1598" s="39">
        <v>3.733202963813488</v>
      </c>
      <c r="H1598" s="30">
        <v>338352155</v>
      </c>
    </row>
    <row r="1599" spans="2:8" x14ac:dyDescent="0.25">
      <c r="B1599" s="38" t="s">
        <v>375</v>
      </c>
      <c r="C1599" s="29">
        <v>1538</v>
      </c>
      <c r="D1599" s="30">
        <v>14577.669999999998</v>
      </c>
      <c r="E1599" s="30">
        <v>5484.8200000000015</v>
      </c>
      <c r="F1599" s="51">
        <v>22.95914310037201</v>
      </c>
      <c r="G1599" s="39">
        <v>2.657821040617558</v>
      </c>
      <c r="H1599" s="30">
        <v>334690811.60000002</v>
      </c>
    </row>
    <row r="1600" spans="2:8" x14ac:dyDescent="0.25">
      <c r="B1600" s="38" t="s">
        <v>304</v>
      </c>
      <c r="C1600" s="29">
        <v>2900</v>
      </c>
      <c r="D1600" s="30">
        <v>1814598.8300000003</v>
      </c>
      <c r="E1600" s="30">
        <v>39697.870000000003</v>
      </c>
      <c r="F1600" s="51">
        <v>0.15391980330991392</v>
      </c>
      <c r="G1600" s="39">
        <v>45.710231556504169</v>
      </c>
      <c r="H1600" s="30">
        <v>279302695</v>
      </c>
    </row>
    <row r="1601" spans="2:8" x14ac:dyDescent="0.25">
      <c r="B1601" s="38" t="s">
        <v>299</v>
      </c>
      <c r="C1601" s="29">
        <v>3199</v>
      </c>
      <c r="D1601" s="30">
        <v>35268.35</v>
      </c>
      <c r="E1601" s="30">
        <v>2243</v>
      </c>
      <c r="F1601" s="51">
        <v>4.6723586445070442</v>
      </c>
      <c r="G1601" s="39">
        <v>15.723740526081141</v>
      </c>
      <c r="H1601" s="30">
        <v>164786380</v>
      </c>
    </row>
    <row r="1602" spans="2:8" x14ac:dyDescent="0.25">
      <c r="B1602" s="38" t="s">
        <v>340</v>
      </c>
      <c r="C1602" s="38">
        <v>440</v>
      </c>
      <c r="D1602" s="30">
        <v>21508.6</v>
      </c>
      <c r="E1602" s="30">
        <v>391.28000000000003</v>
      </c>
      <c r="F1602" s="51">
        <v>6.7033895465069788</v>
      </c>
      <c r="G1602" s="39">
        <v>54.969842567981999</v>
      </c>
      <c r="H1602" s="30">
        <v>144180524.40000001</v>
      </c>
    </row>
    <row r="1603" spans="2:8" x14ac:dyDescent="0.25">
      <c r="B1603" s="38" t="s">
        <v>294</v>
      </c>
      <c r="C1603" s="29">
        <v>442</v>
      </c>
      <c r="D1603" s="30">
        <v>201888.9</v>
      </c>
      <c r="E1603" s="30">
        <v>5222.9000000000005</v>
      </c>
      <c r="F1603" s="51">
        <v>0.68826116740444865</v>
      </c>
      <c r="G1603" s="39">
        <v>38.654559727354531</v>
      </c>
      <c r="H1603" s="30">
        <v>138952290</v>
      </c>
    </row>
    <row r="1604" spans="2:8" x14ac:dyDescent="0.25">
      <c r="B1604" s="38" t="s">
        <v>362</v>
      </c>
      <c r="C1604" s="29">
        <v>3370</v>
      </c>
      <c r="D1604" s="30">
        <v>106691.75</v>
      </c>
      <c r="E1604" s="30">
        <v>2520.75</v>
      </c>
      <c r="F1604" s="51">
        <v>1.2304693193241276</v>
      </c>
      <c r="G1604" s="39">
        <v>42.325399186749976</v>
      </c>
      <c r="H1604" s="30">
        <v>131280925</v>
      </c>
    </row>
    <row r="1605" spans="2:8" x14ac:dyDescent="0.25">
      <c r="B1605" s="38" t="s">
        <v>372</v>
      </c>
      <c r="C1605" s="29">
        <v>1203</v>
      </c>
      <c r="D1605" s="30">
        <v>32833.89</v>
      </c>
      <c r="E1605" s="30">
        <v>1679.1</v>
      </c>
      <c r="F1605" s="51">
        <v>3.0710995651139719</v>
      </c>
      <c r="G1605" s="39">
        <v>19.554457745220656</v>
      </c>
      <c r="H1605" s="30">
        <v>100836145.3</v>
      </c>
    </row>
    <row r="1606" spans="2:8" x14ac:dyDescent="0.25">
      <c r="B1606" s="38" t="s">
        <v>302</v>
      </c>
      <c r="C1606" s="29">
        <v>3427</v>
      </c>
      <c r="D1606" s="30">
        <v>59070.9</v>
      </c>
      <c r="E1606" s="30">
        <v>5385.56</v>
      </c>
      <c r="F1606" s="51">
        <v>1.6245438109119719</v>
      </c>
      <c r="G1606" s="39">
        <v>10.96838583174266</v>
      </c>
      <c r="H1606" s="30">
        <v>95963265</v>
      </c>
    </row>
    <row r="1607" spans="2:8" x14ac:dyDescent="0.25">
      <c r="B1607" s="38" t="s">
        <v>370</v>
      </c>
      <c r="C1607" s="29">
        <v>546</v>
      </c>
      <c r="D1607" s="30">
        <v>35116.699999999997</v>
      </c>
      <c r="E1607" s="30">
        <v>1570.5</v>
      </c>
      <c r="F1607" s="51">
        <v>2.4399018130974723</v>
      </c>
      <c r="G1607" s="39">
        <v>22.360203756765358</v>
      </c>
      <c r="H1607" s="30">
        <v>85681300</v>
      </c>
    </row>
    <row r="1608" spans="2:8" x14ac:dyDescent="0.25">
      <c r="B1608" s="38" t="s">
        <v>303</v>
      </c>
      <c r="C1608" s="29">
        <v>892</v>
      </c>
      <c r="D1608" s="30">
        <v>39519.1</v>
      </c>
      <c r="E1608" s="30">
        <v>1258.5</v>
      </c>
      <c r="F1608" s="51">
        <v>2.1584907044947887</v>
      </c>
      <c r="G1608" s="39">
        <v>31.401748112832735</v>
      </c>
      <c r="H1608" s="30">
        <v>85301610</v>
      </c>
    </row>
    <row r="1609" spans="2:8" x14ac:dyDescent="0.25">
      <c r="B1609" s="38" t="s">
        <v>354</v>
      </c>
      <c r="C1609" s="29">
        <v>770</v>
      </c>
      <c r="D1609" s="30">
        <v>30732.400000000001</v>
      </c>
      <c r="E1609" s="30">
        <v>2094.7400000000002</v>
      </c>
      <c r="F1609" s="51">
        <v>1.9921880490947663</v>
      </c>
      <c r="G1609" s="39">
        <v>14.671224113732491</v>
      </c>
      <c r="H1609" s="30">
        <v>61224720</v>
      </c>
    </row>
    <row r="1610" spans="2:8" x14ac:dyDescent="0.25">
      <c r="B1610" s="38" t="s">
        <v>350</v>
      </c>
      <c r="C1610" s="29">
        <v>668</v>
      </c>
      <c r="D1610" s="30">
        <v>21593.4</v>
      </c>
      <c r="E1610" s="30">
        <v>1487.9</v>
      </c>
      <c r="F1610" s="51">
        <v>2.3149559587651778</v>
      </c>
      <c r="G1610" s="39">
        <v>14.512668862154715</v>
      </c>
      <c r="H1610" s="30">
        <v>49987770</v>
      </c>
    </row>
    <row r="1611" spans="2:8" x14ac:dyDescent="0.25">
      <c r="B1611" s="38" t="s">
        <v>313</v>
      </c>
      <c r="C1611" s="29">
        <v>782</v>
      </c>
      <c r="D1611" s="30">
        <v>17280.480000000003</v>
      </c>
      <c r="E1611" s="30">
        <v>806.82999999999993</v>
      </c>
      <c r="F1611" s="51">
        <v>2.8416858212271876</v>
      </c>
      <c r="G1611" s="39">
        <v>21.417745993579818</v>
      </c>
      <c r="H1611" s="30">
        <v>49105695</v>
      </c>
    </row>
    <row r="1612" spans="2:8" x14ac:dyDescent="0.25">
      <c r="B1612" s="38" t="s">
        <v>338</v>
      </c>
      <c r="C1612" s="38">
        <v>304</v>
      </c>
      <c r="D1612" s="30">
        <v>10348.69</v>
      </c>
      <c r="E1612" s="30">
        <v>219.11999999999998</v>
      </c>
      <c r="F1612" s="51">
        <v>4.59587148711576</v>
      </c>
      <c r="G1612" s="39">
        <v>47.228413654618478</v>
      </c>
      <c r="H1612" s="30">
        <v>47561249.299999997</v>
      </c>
    </row>
    <row r="1613" spans="2:8" x14ac:dyDescent="0.25">
      <c r="B1613" s="38" t="s">
        <v>368</v>
      </c>
      <c r="C1613" s="29">
        <v>265</v>
      </c>
      <c r="D1613" s="30">
        <v>30552.25</v>
      </c>
      <c r="E1613" s="30">
        <v>2112.5</v>
      </c>
      <c r="F1613" s="51">
        <v>1.5367195542063186</v>
      </c>
      <c r="G1613" s="39">
        <v>14.462603550295858</v>
      </c>
      <c r="H1613" s="30">
        <v>46950240</v>
      </c>
    </row>
    <row r="1614" spans="2:8" x14ac:dyDescent="0.25">
      <c r="B1614" s="38" t="s">
        <v>300</v>
      </c>
      <c r="C1614" s="29">
        <v>414</v>
      </c>
      <c r="D1614" s="30">
        <v>4790.05</v>
      </c>
      <c r="E1614" s="30">
        <v>998.6099999999999</v>
      </c>
      <c r="F1614" s="51">
        <v>9.7130898424859868</v>
      </c>
      <c r="G1614" s="39">
        <v>4.7967174372377608</v>
      </c>
      <c r="H1614" s="30">
        <v>46526186</v>
      </c>
    </row>
    <row r="1615" spans="2:8" x14ac:dyDescent="0.25">
      <c r="B1615" s="38" t="s">
        <v>364</v>
      </c>
      <c r="C1615" s="29">
        <v>510</v>
      </c>
      <c r="D1615" s="30">
        <v>16400.48</v>
      </c>
      <c r="E1615" s="30">
        <v>491</v>
      </c>
      <c r="F1615" s="51">
        <v>2.5606884676546051</v>
      </c>
      <c r="G1615" s="39">
        <v>33.402199592668026</v>
      </c>
      <c r="H1615" s="30">
        <v>41996520</v>
      </c>
    </row>
    <row r="1616" spans="2:8" x14ac:dyDescent="0.25">
      <c r="B1616" s="38" t="s">
        <v>327</v>
      </c>
      <c r="C1616" s="29">
        <v>905</v>
      </c>
      <c r="D1616" s="30">
        <v>11398.75</v>
      </c>
      <c r="E1616" s="30">
        <v>997.69999999999993</v>
      </c>
      <c r="F1616" s="51">
        <v>3.5821493584822899</v>
      </c>
      <c r="G1616" s="39">
        <v>11.425027563395812</v>
      </c>
      <c r="H1616" s="30">
        <v>40832025</v>
      </c>
    </row>
    <row r="1617" spans="2:8" x14ac:dyDescent="0.25">
      <c r="B1617" s="38" t="s">
        <v>309</v>
      </c>
      <c r="C1617" s="29">
        <v>738</v>
      </c>
      <c r="D1617" s="30">
        <v>14277.52</v>
      </c>
      <c r="E1617" s="30">
        <v>1119.3800000000001</v>
      </c>
      <c r="F1617" s="51">
        <v>2.4717149757100674</v>
      </c>
      <c r="G1617" s="39">
        <v>12.754846432846753</v>
      </c>
      <c r="H1617" s="30">
        <v>35289960</v>
      </c>
    </row>
    <row r="1618" spans="2:8" x14ac:dyDescent="0.25">
      <c r="B1618" s="38" t="s">
        <v>365</v>
      </c>
      <c r="C1618" s="29">
        <v>638</v>
      </c>
      <c r="D1618" s="30">
        <v>16817.5</v>
      </c>
      <c r="E1618" s="30">
        <v>573.3900000000001</v>
      </c>
      <c r="F1618" s="51">
        <v>1.996486992715921</v>
      </c>
      <c r="G1618" s="39">
        <v>29.329949946807577</v>
      </c>
      <c r="H1618" s="30">
        <v>33575920</v>
      </c>
    </row>
    <row r="1619" spans="2:8" x14ac:dyDescent="0.25">
      <c r="B1619" s="38" t="s">
        <v>360</v>
      </c>
      <c r="C1619" s="29">
        <v>691</v>
      </c>
      <c r="D1619" s="30">
        <v>19734.3</v>
      </c>
      <c r="E1619" s="30">
        <v>843.50000000000011</v>
      </c>
      <c r="F1619" s="51">
        <v>1.6935429683343215</v>
      </c>
      <c r="G1619" s="39">
        <v>23.395732068761109</v>
      </c>
      <c r="H1619" s="30">
        <v>33420885</v>
      </c>
    </row>
    <row r="1620" spans="2:8" x14ac:dyDescent="0.25">
      <c r="B1620" s="38" t="s">
        <v>361</v>
      </c>
      <c r="C1620" s="29">
        <v>641</v>
      </c>
      <c r="D1620" s="30">
        <v>18421.400000000001</v>
      </c>
      <c r="E1620" s="30">
        <v>686.80000000000007</v>
      </c>
      <c r="F1620" s="51">
        <v>1.8008110132780353</v>
      </c>
      <c r="G1620" s="39">
        <v>26.82207338380897</v>
      </c>
      <c r="H1620" s="30">
        <v>33173460</v>
      </c>
    </row>
    <row r="1621" spans="2:8" x14ac:dyDescent="0.25">
      <c r="B1621" s="38" t="s">
        <v>341</v>
      </c>
      <c r="C1621" s="38">
        <v>1210</v>
      </c>
      <c r="D1621" s="30">
        <v>9550.4</v>
      </c>
      <c r="E1621" s="30">
        <v>444.55000000000013</v>
      </c>
      <c r="F1621" s="51">
        <v>3.4556772491204555</v>
      </c>
      <c r="G1621" s="39">
        <v>21.483297716792254</v>
      </c>
      <c r="H1621" s="30">
        <v>33003100</v>
      </c>
    </row>
    <row r="1622" spans="2:8" x14ac:dyDescent="0.25">
      <c r="B1622" s="38" t="s">
        <v>316</v>
      </c>
      <c r="C1622" s="29">
        <v>669</v>
      </c>
      <c r="D1622" s="30">
        <v>10868.3</v>
      </c>
      <c r="E1622" s="30">
        <v>1242.6300000000001</v>
      </c>
      <c r="F1622" s="51">
        <v>2.9572204484602014</v>
      </c>
      <c r="G1622" s="39">
        <v>8.7462076402468938</v>
      </c>
      <c r="H1622" s="30">
        <v>32139959</v>
      </c>
    </row>
    <row r="1623" spans="2:8" x14ac:dyDescent="0.25">
      <c r="B1623" s="38" t="s">
        <v>376</v>
      </c>
      <c r="C1623" s="38">
        <v>128</v>
      </c>
      <c r="D1623" s="30">
        <v>5368.38</v>
      </c>
      <c r="E1623" s="30">
        <v>318.05999999999995</v>
      </c>
      <c r="F1623" s="51">
        <v>5.9519957603597362</v>
      </c>
      <c r="G1623" s="39">
        <v>16.878513488021131</v>
      </c>
      <c r="H1623" s="30">
        <v>31952575</v>
      </c>
    </row>
    <row r="1624" spans="2:8" x14ac:dyDescent="0.25">
      <c r="B1624" s="38" t="s">
        <v>355</v>
      </c>
      <c r="C1624" s="29">
        <v>128</v>
      </c>
      <c r="D1624" s="30">
        <v>10448.51</v>
      </c>
      <c r="E1624" s="30">
        <v>812.02</v>
      </c>
      <c r="F1624" s="51">
        <v>2.4173739604977165</v>
      </c>
      <c r="G1624" s="39">
        <v>12.867306223984631</v>
      </c>
      <c r="H1624" s="30">
        <v>25257955.999999996</v>
      </c>
    </row>
    <row r="1625" spans="2:8" x14ac:dyDescent="0.25">
      <c r="B1625" s="38" t="s">
        <v>321</v>
      </c>
      <c r="C1625" s="29">
        <v>804</v>
      </c>
      <c r="D1625" s="30">
        <v>10642.090000000002</v>
      </c>
      <c r="E1625" s="30">
        <v>506.34999999999991</v>
      </c>
      <c r="F1625" s="51">
        <v>2.1781859578334704</v>
      </c>
      <c r="G1625" s="39">
        <v>21.017260787992502</v>
      </c>
      <c r="H1625" s="30">
        <v>23180451</v>
      </c>
    </row>
    <row r="1626" spans="2:8" x14ac:dyDescent="0.25">
      <c r="B1626" s="38" t="s">
        <v>311</v>
      </c>
      <c r="C1626" s="29">
        <v>50</v>
      </c>
      <c r="D1626" s="30">
        <v>11016.3</v>
      </c>
      <c r="E1626" s="30">
        <v>720.2</v>
      </c>
      <c r="F1626" s="51">
        <v>2.0258317220845479</v>
      </c>
      <c r="G1626" s="39">
        <v>15.296167731185779</v>
      </c>
      <c r="H1626" s="30">
        <v>22317170</v>
      </c>
    </row>
    <row r="1627" spans="2:8" x14ac:dyDescent="0.25">
      <c r="B1627" s="38" t="s">
        <v>314</v>
      </c>
      <c r="C1627" s="29">
        <v>104</v>
      </c>
      <c r="D1627" s="30">
        <v>5453.0599999999995</v>
      </c>
      <c r="E1627" s="30">
        <v>550.13</v>
      </c>
      <c r="F1627" s="51">
        <v>4.0016531085298901</v>
      </c>
      <c r="G1627" s="39">
        <v>9.9123116354316245</v>
      </c>
      <c r="H1627" s="30">
        <v>21821254.5</v>
      </c>
    </row>
    <row r="1628" spans="2:8" x14ac:dyDescent="0.25">
      <c r="B1628" s="38" t="s">
        <v>319</v>
      </c>
      <c r="C1628" s="29">
        <v>165</v>
      </c>
      <c r="D1628" s="30">
        <v>6057</v>
      </c>
      <c r="E1628" s="30">
        <v>559</v>
      </c>
      <c r="F1628" s="51">
        <v>3.5451130922899123</v>
      </c>
      <c r="G1628" s="39">
        <v>10.835420393559929</v>
      </c>
      <c r="H1628" s="30">
        <v>21472750</v>
      </c>
    </row>
    <row r="1629" spans="2:8" x14ac:dyDescent="0.25">
      <c r="B1629" s="38" t="s">
        <v>351</v>
      </c>
      <c r="C1629" s="38">
        <v>100</v>
      </c>
      <c r="D1629" s="30">
        <v>4602.5800000000008</v>
      </c>
      <c r="E1629" s="30">
        <v>380.59999999999997</v>
      </c>
      <c r="F1629" s="51">
        <v>4.3840452528799059</v>
      </c>
      <c r="G1629" s="39">
        <v>12.092958486600109</v>
      </c>
      <c r="H1629" s="30">
        <v>20177919</v>
      </c>
    </row>
    <row r="1630" spans="2:8" x14ac:dyDescent="0.25">
      <c r="B1630" s="38" t="s">
        <v>367</v>
      </c>
      <c r="C1630" s="29">
        <v>434</v>
      </c>
      <c r="D1630" s="30">
        <v>9528.61</v>
      </c>
      <c r="E1630" s="30">
        <v>1132.6999999999998</v>
      </c>
      <c r="F1630" s="51">
        <v>2.0965936269823198</v>
      </c>
      <c r="G1630" s="39">
        <v>8.4122980489096868</v>
      </c>
      <c r="H1630" s="30">
        <v>19977623</v>
      </c>
    </row>
    <row r="1631" spans="2:8" x14ac:dyDescent="0.25">
      <c r="B1631" s="38" t="s">
        <v>339</v>
      </c>
      <c r="C1631" s="38">
        <v>213</v>
      </c>
      <c r="D1631" s="30">
        <v>2114.8000000000002</v>
      </c>
      <c r="E1631" s="30">
        <v>241.1</v>
      </c>
      <c r="F1631" s="51">
        <v>8.1942500472857951</v>
      </c>
      <c r="G1631" s="39">
        <v>8.7714641227706363</v>
      </c>
      <c r="H1631" s="30">
        <v>17329200</v>
      </c>
    </row>
    <row r="1632" spans="2:8" x14ac:dyDescent="0.25">
      <c r="B1632" s="38" t="s">
        <v>323</v>
      </c>
      <c r="C1632" s="29">
        <v>747</v>
      </c>
      <c r="D1632" s="30">
        <v>6234</v>
      </c>
      <c r="E1632" s="30">
        <v>484.88</v>
      </c>
      <c r="F1632" s="51">
        <v>2.5448151267244143</v>
      </c>
      <c r="G1632" s="39">
        <v>12.856789308694935</v>
      </c>
      <c r="H1632" s="30">
        <v>15864377.5</v>
      </c>
    </row>
    <row r="1633" spans="2:8" x14ac:dyDescent="0.25">
      <c r="B1633" s="38" t="s">
        <v>320</v>
      </c>
      <c r="C1633" s="29">
        <v>563</v>
      </c>
      <c r="D1633" s="30">
        <v>21539.98</v>
      </c>
      <c r="E1633" s="30">
        <v>687.09999999999991</v>
      </c>
      <c r="F1633" s="51">
        <v>0.67730095849671168</v>
      </c>
      <c r="G1633" s="39">
        <v>31.349119487701937</v>
      </c>
      <c r="H1633" s="30">
        <v>14589049.1</v>
      </c>
    </row>
    <row r="1634" spans="2:8" x14ac:dyDescent="0.25">
      <c r="B1634" s="38" t="s">
        <v>356</v>
      </c>
      <c r="C1634" s="29">
        <v>211</v>
      </c>
      <c r="D1634" s="30">
        <v>3427.65</v>
      </c>
      <c r="E1634" s="30">
        <v>152</v>
      </c>
      <c r="F1634" s="51">
        <v>4.234726416057649</v>
      </c>
      <c r="G1634" s="39">
        <v>22.550328947368421</v>
      </c>
      <c r="H1634" s="30">
        <v>14515160</v>
      </c>
    </row>
    <row r="1635" spans="2:8" x14ac:dyDescent="0.25">
      <c r="B1635" s="38" t="s">
        <v>298</v>
      </c>
      <c r="C1635" s="38">
        <v>244</v>
      </c>
      <c r="D1635" s="30">
        <v>5989.4599999999991</v>
      </c>
      <c r="E1635" s="30">
        <v>652.20999999999992</v>
      </c>
      <c r="F1635" s="51">
        <v>2.391541157299657</v>
      </c>
      <c r="G1635" s="39">
        <v>9.1833305223777622</v>
      </c>
      <c r="H1635" s="30">
        <v>14324040.1</v>
      </c>
    </row>
    <row r="1636" spans="2:8" x14ac:dyDescent="0.25">
      <c r="B1636" s="38" t="s">
        <v>325</v>
      </c>
      <c r="C1636" s="29">
        <v>226</v>
      </c>
      <c r="D1636" s="30">
        <v>13027.7</v>
      </c>
      <c r="E1636" s="30">
        <v>1329.5</v>
      </c>
      <c r="F1636" s="51">
        <v>1.0856367585989852</v>
      </c>
      <c r="G1636" s="39">
        <v>9.7989469725460712</v>
      </c>
      <c r="H1636" s="30">
        <v>14143350</v>
      </c>
    </row>
    <row r="1637" spans="2:8" x14ac:dyDescent="0.25">
      <c r="B1637" s="38" t="s">
        <v>336</v>
      </c>
      <c r="C1637" s="29">
        <v>610</v>
      </c>
      <c r="D1637" s="30">
        <v>4873</v>
      </c>
      <c r="E1637" s="30">
        <v>428.8</v>
      </c>
      <c r="F1637" s="51">
        <v>2.5202134208906219</v>
      </c>
      <c r="G1637" s="39">
        <v>11.364272388059701</v>
      </c>
      <c r="H1637" s="30">
        <v>12281000</v>
      </c>
    </row>
    <row r="1638" spans="2:8" x14ac:dyDescent="0.25">
      <c r="B1638" s="38" t="s">
        <v>359</v>
      </c>
      <c r="C1638" s="29">
        <v>358</v>
      </c>
      <c r="D1638" s="30">
        <v>5318.4800000000005</v>
      </c>
      <c r="E1638" s="30">
        <v>271.60000000000002</v>
      </c>
      <c r="F1638" s="51">
        <v>2.2149571306087457</v>
      </c>
      <c r="G1638" s="39">
        <v>19.582032400589103</v>
      </c>
      <c r="H1638" s="30">
        <v>11780205.200000001</v>
      </c>
    </row>
    <row r="1639" spans="2:8" x14ac:dyDescent="0.25">
      <c r="B1639" s="38" t="s">
        <v>348</v>
      </c>
      <c r="C1639" s="29">
        <v>81</v>
      </c>
      <c r="D1639" s="30">
        <v>27230</v>
      </c>
      <c r="E1639" s="30">
        <v>708.8</v>
      </c>
      <c r="F1639" s="51">
        <v>0.42201983106867424</v>
      </c>
      <c r="G1639" s="39">
        <v>38.417042889390522</v>
      </c>
      <c r="H1639" s="30">
        <v>11491600</v>
      </c>
    </row>
    <row r="1640" spans="2:8" x14ac:dyDescent="0.25">
      <c r="B1640" s="38" t="s">
        <v>328</v>
      </c>
      <c r="C1640" s="29">
        <v>227</v>
      </c>
      <c r="D1640" s="30">
        <v>5464.3799999999992</v>
      </c>
      <c r="E1640" s="30">
        <v>1154.7</v>
      </c>
      <c r="F1640" s="51">
        <v>2.0601495503606997</v>
      </c>
      <c r="G1640" s="39">
        <v>4.73229410236425</v>
      </c>
      <c r="H1640" s="30">
        <v>11257440</v>
      </c>
    </row>
    <row r="1641" spans="2:8" x14ac:dyDescent="0.25">
      <c r="B1641" s="38" t="s">
        <v>301</v>
      </c>
      <c r="C1641" s="29">
        <v>164</v>
      </c>
      <c r="D1641" s="30">
        <v>101094.45</v>
      </c>
      <c r="E1641" s="30">
        <v>1669.17</v>
      </c>
      <c r="F1641" s="51">
        <v>0.10154609773335727</v>
      </c>
      <c r="G1641" s="39">
        <v>60.565700318122175</v>
      </c>
      <c r="H1641" s="30">
        <v>10265746.9</v>
      </c>
    </row>
    <row r="1642" spans="2:8" x14ac:dyDescent="0.25">
      <c r="B1642" s="38" t="s">
        <v>332</v>
      </c>
      <c r="C1642" s="29">
        <v>24</v>
      </c>
      <c r="D1642" s="30">
        <v>2503.3999999999996</v>
      </c>
      <c r="E1642" s="30">
        <v>97.699999999999989</v>
      </c>
      <c r="F1642" s="51">
        <v>3.9521472796996089</v>
      </c>
      <c r="G1642" s="39">
        <v>25.623336745138179</v>
      </c>
      <c r="H1642" s="30">
        <v>9893805.5</v>
      </c>
    </row>
    <row r="1643" spans="2:8" x14ac:dyDescent="0.25">
      <c r="B1643" s="38" t="s">
        <v>308</v>
      </c>
      <c r="C1643" s="29">
        <v>125</v>
      </c>
      <c r="D1643" s="30">
        <v>9976.7999999999993</v>
      </c>
      <c r="E1643" s="30">
        <v>312.13000000000005</v>
      </c>
      <c r="F1643" s="51">
        <v>0.94123508539812362</v>
      </c>
      <c r="G1643" s="39">
        <v>31.963604908211316</v>
      </c>
      <c r="H1643" s="30">
        <v>9390514.1999999993</v>
      </c>
    </row>
    <row r="1644" spans="2:8" x14ac:dyDescent="0.25">
      <c r="B1644" s="38" t="s">
        <v>292</v>
      </c>
      <c r="C1644" s="38">
        <v>161</v>
      </c>
      <c r="D1644" s="30">
        <v>928.5</v>
      </c>
      <c r="E1644" s="30">
        <v>89</v>
      </c>
      <c r="F1644" s="51">
        <v>9.9515347334410347</v>
      </c>
      <c r="G1644" s="39">
        <v>10.432584269662922</v>
      </c>
      <c r="H1644" s="30">
        <v>9240000</v>
      </c>
    </row>
    <row r="1645" spans="2:8" x14ac:dyDescent="0.25">
      <c r="B1645" s="38" t="s">
        <v>322</v>
      </c>
      <c r="C1645" s="29">
        <v>202</v>
      </c>
      <c r="D1645" s="30">
        <v>2640.7</v>
      </c>
      <c r="E1645" s="30">
        <v>155</v>
      </c>
      <c r="F1645" s="51">
        <v>3.3714810466921654</v>
      </c>
      <c r="G1645" s="39">
        <v>17.036774193548386</v>
      </c>
      <c r="H1645" s="30">
        <v>8903070</v>
      </c>
    </row>
    <row r="1646" spans="2:8" x14ac:dyDescent="0.25">
      <c r="B1646" s="38" t="s">
        <v>318</v>
      </c>
      <c r="C1646" s="29">
        <v>262</v>
      </c>
      <c r="D1646" s="30">
        <v>2318.96</v>
      </c>
      <c r="E1646" s="30">
        <v>271.45</v>
      </c>
      <c r="F1646" s="51">
        <v>3.6185522820574736</v>
      </c>
      <c r="G1646" s="39">
        <v>8.5428624055995588</v>
      </c>
      <c r="H1646" s="30">
        <v>8391278</v>
      </c>
    </row>
    <row r="1647" spans="2:8" x14ac:dyDescent="0.25">
      <c r="B1647" s="38" t="s">
        <v>357</v>
      </c>
      <c r="C1647" s="29">
        <v>430</v>
      </c>
      <c r="D1647" s="30">
        <v>4153.53</v>
      </c>
      <c r="E1647" s="30">
        <v>201.17</v>
      </c>
      <c r="F1647" s="51">
        <v>1.7076030749747806</v>
      </c>
      <c r="G1647" s="39">
        <v>20.646865834866034</v>
      </c>
      <c r="H1647" s="30">
        <v>7092580.5999999996</v>
      </c>
    </row>
    <row r="1648" spans="2:8" x14ac:dyDescent="0.25">
      <c r="B1648" s="38" t="s">
        <v>329</v>
      </c>
      <c r="C1648" s="29">
        <v>116</v>
      </c>
      <c r="D1648" s="30">
        <v>2176.6</v>
      </c>
      <c r="E1648" s="30">
        <v>253.97</v>
      </c>
      <c r="F1648" s="51">
        <v>3.2108533952035287</v>
      </c>
      <c r="G1648" s="39">
        <v>8.5703035791628928</v>
      </c>
      <c r="H1648" s="30">
        <v>6988743.5</v>
      </c>
    </row>
    <row r="1649" spans="2:8" x14ac:dyDescent="0.25">
      <c r="B1649" s="38" t="s">
        <v>343</v>
      </c>
      <c r="C1649" s="38">
        <v>112</v>
      </c>
      <c r="D1649" s="30">
        <v>1335.73</v>
      </c>
      <c r="E1649" s="30">
        <v>208.41</v>
      </c>
      <c r="F1649" s="51">
        <v>4.5970634035321511</v>
      </c>
      <c r="G1649" s="39">
        <v>6.4091454344801111</v>
      </c>
      <c r="H1649" s="30">
        <v>6140435.5</v>
      </c>
    </row>
    <row r="1650" spans="2:8" x14ac:dyDescent="0.25">
      <c r="B1650" s="38" t="s">
        <v>331</v>
      </c>
      <c r="C1650" s="38">
        <v>73</v>
      </c>
      <c r="D1650" s="30">
        <v>1440.3000000000002</v>
      </c>
      <c r="E1650" s="30">
        <v>129.69</v>
      </c>
      <c r="F1650" s="51">
        <v>4.2399048809275834</v>
      </c>
      <c r="G1650" s="39">
        <v>11.105713624797596</v>
      </c>
      <c r="H1650" s="30">
        <v>6106735</v>
      </c>
    </row>
    <row r="1651" spans="2:8" x14ac:dyDescent="0.25">
      <c r="B1651" s="38" t="s">
        <v>297</v>
      </c>
      <c r="C1651" s="38">
        <v>59</v>
      </c>
      <c r="D1651" s="30">
        <v>1092.31</v>
      </c>
      <c r="E1651" s="30">
        <v>231.32</v>
      </c>
      <c r="F1651" s="51">
        <v>5.4297624300793732</v>
      </c>
      <c r="G1651" s="39">
        <v>4.7220733183468786</v>
      </c>
      <c r="H1651" s="30">
        <v>5930983.7999999998</v>
      </c>
    </row>
    <row r="1652" spans="2:8" x14ac:dyDescent="0.25">
      <c r="B1652" s="38" t="s">
        <v>352</v>
      </c>
      <c r="C1652" s="38">
        <v>41</v>
      </c>
      <c r="D1652" s="30">
        <v>7560.66</v>
      </c>
      <c r="E1652" s="30">
        <v>194.7</v>
      </c>
      <c r="F1652" s="51">
        <v>0.77896175730690176</v>
      </c>
      <c r="G1652" s="39">
        <v>38.832357473035444</v>
      </c>
      <c r="H1652" s="30">
        <v>5889465</v>
      </c>
    </row>
    <row r="1653" spans="2:8" x14ac:dyDescent="0.25">
      <c r="B1653" s="38" t="s">
        <v>312</v>
      </c>
      <c r="C1653" s="29">
        <v>44</v>
      </c>
      <c r="D1653" s="30">
        <v>4391</v>
      </c>
      <c r="E1653" s="30">
        <v>161.05000000000001</v>
      </c>
      <c r="F1653" s="51">
        <v>1.1808130266454111</v>
      </c>
      <c r="G1653" s="39">
        <v>27.264824588637069</v>
      </c>
      <c r="H1653" s="30">
        <v>5184950</v>
      </c>
    </row>
    <row r="1654" spans="2:8" x14ac:dyDescent="0.25">
      <c r="B1654" s="38" t="s">
        <v>366</v>
      </c>
      <c r="C1654" s="29">
        <v>181</v>
      </c>
      <c r="D1654" s="30">
        <v>1741.75</v>
      </c>
      <c r="E1654" s="30">
        <v>464</v>
      </c>
      <c r="F1654" s="51">
        <v>2.7764604564374911</v>
      </c>
      <c r="G1654" s="39">
        <v>3.7537715517241379</v>
      </c>
      <c r="H1654" s="30">
        <v>4835900</v>
      </c>
    </row>
    <row r="1655" spans="2:8" x14ac:dyDescent="0.25">
      <c r="B1655" s="38" t="s">
        <v>315</v>
      </c>
      <c r="C1655" s="38">
        <v>28</v>
      </c>
      <c r="D1655" s="30">
        <v>611.66</v>
      </c>
      <c r="E1655" s="30">
        <v>85.850000000000009</v>
      </c>
      <c r="F1655" s="51">
        <v>7.1228885328450451</v>
      </c>
      <c r="G1655" s="39">
        <v>7.124752475247524</v>
      </c>
      <c r="H1655" s="30">
        <v>4356786</v>
      </c>
    </row>
    <row r="1656" spans="2:8" x14ac:dyDescent="0.25">
      <c r="B1656" s="38" t="s">
        <v>342</v>
      </c>
      <c r="C1656" s="38">
        <v>43</v>
      </c>
      <c r="D1656" s="30">
        <v>617.61</v>
      </c>
      <c r="E1656" s="30">
        <v>90.009999999999991</v>
      </c>
      <c r="F1656" s="51">
        <v>6.364894512718382</v>
      </c>
      <c r="G1656" s="39">
        <v>6.8615709365626048</v>
      </c>
      <c r="H1656" s="30">
        <v>3931022.5</v>
      </c>
    </row>
    <row r="1657" spans="2:8" x14ac:dyDescent="0.25">
      <c r="B1657" s="38" t="s">
        <v>293</v>
      </c>
      <c r="C1657" s="29">
        <v>155</v>
      </c>
      <c r="D1657" s="30">
        <v>1496.5</v>
      </c>
      <c r="E1657" s="30">
        <v>99.67</v>
      </c>
      <c r="F1657" s="51">
        <v>2.5557448045439362</v>
      </c>
      <c r="G1657" s="39">
        <v>15.014548008427811</v>
      </c>
      <c r="H1657" s="30">
        <v>3824672.1</v>
      </c>
    </row>
    <row r="1658" spans="2:8" x14ac:dyDescent="0.25">
      <c r="B1658" s="38" t="s">
        <v>377</v>
      </c>
      <c r="C1658" s="38">
        <v>151</v>
      </c>
      <c r="D1658" s="30">
        <v>659.5</v>
      </c>
      <c r="E1658" s="30">
        <v>40.069999999999993</v>
      </c>
      <c r="F1658" s="51">
        <v>3.4579752736116744</v>
      </c>
      <c r="G1658" s="39">
        <v>24.626902919890195</v>
      </c>
      <c r="H1658" s="30">
        <v>3412330</v>
      </c>
    </row>
    <row r="1659" spans="2:8" x14ac:dyDescent="0.25">
      <c r="B1659" s="38" t="s">
        <v>374</v>
      </c>
      <c r="C1659" s="38">
        <v>130</v>
      </c>
      <c r="D1659" s="30">
        <v>1804.05</v>
      </c>
      <c r="E1659" s="30">
        <v>61.96</v>
      </c>
      <c r="F1659" s="51">
        <v>1.4224398436850421</v>
      </c>
      <c r="G1659" s="39">
        <v>29.116365397030339</v>
      </c>
      <c r="H1659" s="30">
        <v>2566152.6</v>
      </c>
    </row>
    <row r="1660" spans="2:8" x14ac:dyDescent="0.25">
      <c r="B1660" s="38" t="s">
        <v>347</v>
      </c>
      <c r="C1660" s="29">
        <v>184</v>
      </c>
      <c r="D1660" s="30">
        <v>1600.06</v>
      </c>
      <c r="E1660" s="30">
        <v>117.95999999999998</v>
      </c>
      <c r="F1660" s="51">
        <v>1.3316676249640638</v>
      </c>
      <c r="G1660" s="39">
        <v>13.564428619871144</v>
      </c>
      <c r="H1660" s="30">
        <v>2130748.1</v>
      </c>
    </row>
    <row r="1661" spans="2:8" x14ac:dyDescent="0.25">
      <c r="B1661" s="38" t="s">
        <v>337</v>
      </c>
      <c r="C1661" s="29">
        <v>115</v>
      </c>
      <c r="D1661" s="30">
        <v>685.1</v>
      </c>
      <c r="E1661" s="30">
        <v>107.5</v>
      </c>
      <c r="F1661" s="51">
        <v>2.9835790395562691</v>
      </c>
      <c r="G1661" s="39">
        <v>6.3730232558139539</v>
      </c>
      <c r="H1661" s="30">
        <v>2044050</v>
      </c>
    </row>
    <row r="1662" spans="2:8" x14ac:dyDescent="0.25">
      <c r="B1662" s="38" t="s">
        <v>333</v>
      </c>
      <c r="C1662" s="29">
        <v>64</v>
      </c>
      <c r="D1662" s="30">
        <v>430.68999999999994</v>
      </c>
      <c r="E1662" s="30">
        <v>111.52000000000001</v>
      </c>
      <c r="F1662" s="51">
        <v>4.6771515475167762</v>
      </c>
      <c r="G1662" s="39">
        <v>3.8619978479196546</v>
      </c>
      <c r="H1662" s="30">
        <v>2014402.4</v>
      </c>
    </row>
    <row r="1663" spans="2:8" x14ac:dyDescent="0.25">
      <c r="B1663" s="38" t="s">
        <v>349</v>
      </c>
      <c r="C1663" s="38">
        <v>12</v>
      </c>
      <c r="D1663" s="30">
        <v>251.29999999999998</v>
      </c>
      <c r="E1663" s="30">
        <v>13.83</v>
      </c>
      <c r="F1663" s="51">
        <v>6.3785555113410277</v>
      </c>
      <c r="G1663" s="39">
        <v>18.170643528561097</v>
      </c>
      <c r="H1663" s="30">
        <v>1602931</v>
      </c>
    </row>
    <row r="1664" spans="2:8" x14ac:dyDescent="0.25">
      <c r="B1664" s="38" t="s">
        <v>307</v>
      </c>
      <c r="C1664" s="29">
        <v>14</v>
      </c>
      <c r="D1664" s="30">
        <v>3568.61</v>
      </c>
      <c r="E1664" s="30">
        <v>109.10000000000001</v>
      </c>
      <c r="F1664" s="51">
        <v>0.39971902225236156</v>
      </c>
      <c r="G1664" s="39">
        <v>32.709532538955088</v>
      </c>
      <c r="H1664" s="30">
        <v>1426441.3</v>
      </c>
    </row>
    <row r="1665" spans="2:8" x14ac:dyDescent="0.25">
      <c r="B1665" s="38" t="s">
        <v>346</v>
      </c>
      <c r="C1665" s="38">
        <v>48</v>
      </c>
      <c r="D1665" s="30">
        <v>313</v>
      </c>
      <c r="E1665" s="30">
        <v>27.92</v>
      </c>
      <c r="F1665" s="51">
        <v>3.7895207667731627</v>
      </c>
      <c r="G1665" s="39">
        <v>11.210601719197706</v>
      </c>
      <c r="H1665" s="30">
        <v>1186120</v>
      </c>
    </row>
    <row r="1666" spans="2:8" x14ac:dyDescent="0.25">
      <c r="B1666" s="38" t="s">
        <v>295</v>
      </c>
      <c r="C1666" s="38">
        <v>18</v>
      </c>
      <c r="D1666" s="30">
        <v>193.21</v>
      </c>
      <c r="E1666" s="30">
        <v>30</v>
      </c>
      <c r="F1666" s="51">
        <v>5.9632886496558148</v>
      </c>
      <c r="G1666" s="39">
        <v>6.4403333333333332</v>
      </c>
      <c r="H1666" s="30">
        <v>1152167</v>
      </c>
    </row>
    <row r="1667" spans="2:8" x14ac:dyDescent="0.25">
      <c r="B1667" s="38" t="s">
        <v>353</v>
      </c>
      <c r="C1667" s="29">
        <v>58</v>
      </c>
      <c r="D1667" s="30">
        <v>616.66</v>
      </c>
      <c r="E1667" s="30">
        <v>46.84</v>
      </c>
      <c r="F1667" s="51">
        <v>1.7097209159017936</v>
      </c>
      <c r="G1667" s="39">
        <v>13.16524338172502</v>
      </c>
      <c r="H1667" s="30">
        <v>1054316.5</v>
      </c>
    </row>
    <row r="1668" spans="2:8" x14ac:dyDescent="0.25">
      <c r="B1668" s="38" t="s">
        <v>306</v>
      </c>
      <c r="C1668" s="29">
        <v>88</v>
      </c>
      <c r="D1668" s="30">
        <v>1596</v>
      </c>
      <c r="E1668" s="30">
        <v>67</v>
      </c>
      <c r="F1668" s="51">
        <v>0.62593984962406013</v>
      </c>
      <c r="G1668" s="39">
        <v>23.82089552238806</v>
      </c>
      <c r="H1668" s="30">
        <v>999000</v>
      </c>
    </row>
    <row r="1669" spans="2:8" x14ac:dyDescent="0.25">
      <c r="B1669" s="38" t="s">
        <v>305</v>
      </c>
      <c r="C1669" s="29">
        <v>49</v>
      </c>
      <c r="D1669" s="30">
        <v>218.7</v>
      </c>
      <c r="E1669" s="30">
        <v>25.5</v>
      </c>
      <c r="F1669" s="51">
        <v>4.2137174211248283</v>
      </c>
      <c r="G1669" s="39">
        <v>8.5764705882352938</v>
      </c>
      <c r="H1669" s="30">
        <v>921540</v>
      </c>
    </row>
    <row r="1670" spans="2:8" x14ac:dyDescent="0.25">
      <c r="B1670" s="38" t="s">
        <v>334</v>
      </c>
      <c r="C1670" s="29">
        <v>30</v>
      </c>
      <c r="D1670" s="30">
        <v>364.39999999999992</v>
      </c>
      <c r="E1670" s="30">
        <v>20.45</v>
      </c>
      <c r="F1670" s="51">
        <v>2.4022557628979149</v>
      </c>
      <c r="G1670" s="39">
        <v>17.819070904645475</v>
      </c>
      <c r="H1670" s="30">
        <v>875382</v>
      </c>
    </row>
    <row r="1671" spans="2:8" x14ac:dyDescent="0.25">
      <c r="B1671" s="38" t="s">
        <v>345</v>
      </c>
      <c r="C1671" s="38">
        <v>48</v>
      </c>
      <c r="D1671" s="30">
        <v>228</v>
      </c>
      <c r="E1671" s="30">
        <v>42.8</v>
      </c>
      <c r="F1671" s="51">
        <v>3.5144736842105262</v>
      </c>
      <c r="G1671" s="39">
        <v>5.3271028037383177</v>
      </c>
      <c r="H1671" s="30">
        <v>801300</v>
      </c>
    </row>
    <row r="1672" spans="2:8" x14ac:dyDescent="0.25">
      <c r="B1672" s="38" t="s">
        <v>326</v>
      </c>
      <c r="C1672" s="29">
        <v>12</v>
      </c>
      <c r="D1672" s="30">
        <v>1569.6</v>
      </c>
      <c r="E1672" s="30">
        <v>35.299999999999997</v>
      </c>
      <c r="F1672" s="51">
        <v>0.50573394495412849</v>
      </c>
      <c r="G1672" s="39">
        <v>44.464589235127477</v>
      </c>
      <c r="H1672" s="30">
        <v>793800</v>
      </c>
    </row>
    <row r="1673" spans="2:8" x14ac:dyDescent="0.25">
      <c r="B1673" s="38" t="s">
        <v>373</v>
      </c>
      <c r="C1673" s="38">
        <v>11</v>
      </c>
      <c r="D1673" s="30">
        <v>179</v>
      </c>
      <c r="E1673" s="30">
        <v>19.5</v>
      </c>
      <c r="F1673" s="51">
        <v>4.0218882681564248</v>
      </c>
      <c r="G1673" s="39">
        <v>9.1794871794871788</v>
      </c>
      <c r="H1673" s="30">
        <v>719918</v>
      </c>
    </row>
    <row r="1674" spans="2:8" x14ac:dyDescent="0.25">
      <c r="B1674" s="38" t="s">
        <v>330</v>
      </c>
      <c r="C1674" s="29">
        <v>34</v>
      </c>
      <c r="D1674" s="30">
        <v>154.43</v>
      </c>
      <c r="E1674" s="30">
        <v>22.38</v>
      </c>
      <c r="F1674" s="51">
        <v>4.0898141552807097</v>
      </c>
      <c r="G1674" s="39">
        <v>6.9003574620196613</v>
      </c>
      <c r="H1674" s="30">
        <v>631590</v>
      </c>
    </row>
    <row r="1675" spans="2:8" x14ac:dyDescent="0.25">
      <c r="B1675" s="38" t="s">
        <v>363</v>
      </c>
      <c r="C1675" s="29">
        <v>119</v>
      </c>
      <c r="D1675" s="30">
        <v>249.9</v>
      </c>
      <c r="E1675" s="30">
        <v>46.129999999999995</v>
      </c>
      <c r="F1675" s="51">
        <v>2.4304121648659462</v>
      </c>
      <c r="G1675" s="39">
        <v>5.4172989377845226</v>
      </c>
      <c r="H1675" s="30">
        <v>607360</v>
      </c>
    </row>
    <row r="1676" spans="2:8" x14ac:dyDescent="0.25">
      <c r="B1676" s="38" t="s">
        <v>324</v>
      </c>
      <c r="C1676" s="29">
        <v>8</v>
      </c>
      <c r="D1676" s="30">
        <v>97.3</v>
      </c>
      <c r="E1676" s="30">
        <v>6.43</v>
      </c>
      <c r="F1676" s="51">
        <v>4.1218088386433713</v>
      </c>
      <c r="G1676" s="39">
        <v>15.132192846034215</v>
      </c>
      <c r="H1676" s="30">
        <v>401052</v>
      </c>
    </row>
    <row r="1677" spans="2:8" x14ac:dyDescent="0.25">
      <c r="B1677" s="38" t="s">
        <v>296</v>
      </c>
      <c r="C1677" s="29">
        <v>68</v>
      </c>
      <c r="D1677" s="30">
        <v>102.06</v>
      </c>
      <c r="E1677" s="30">
        <v>11.27</v>
      </c>
      <c r="F1677" s="51">
        <v>3.0490515383107977</v>
      </c>
      <c r="G1677" s="39">
        <v>9.0559006211180133</v>
      </c>
      <c r="H1677" s="30">
        <v>311186.2</v>
      </c>
    </row>
    <row r="1678" spans="2:8" x14ac:dyDescent="0.25">
      <c r="B1678" s="38" t="s">
        <v>310</v>
      </c>
      <c r="C1678" s="38">
        <v>5</v>
      </c>
      <c r="D1678" s="30">
        <v>96.13</v>
      </c>
      <c r="E1678" s="30">
        <v>9.5</v>
      </c>
      <c r="F1678" s="51">
        <v>3.1376261312805576</v>
      </c>
      <c r="G1678" s="39">
        <v>10.118947368421052</v>
      </c>
      <c r="H1678" s="30">
        <v>301620</v>
      </c>
    </row>
    <row r="1679" spans="2:8" x14ac:dyDescent="0.25">
      <c r="B1679" s="38" t="s">
        <v>317</v>
      </c>
      <c r="C1679" s="29">
        <v>48</v>
      </c>
      <c r="D1679" s="30">
        <v>23.14</v>
      </c>
      <c r="E1679" s="30">
        <v>13.899999999999999</v>
      </c>
      <c r="F1679" s="51">
        <v>3.1319360414866031</v>
      </c>
      <c r="G1679" s="39">
        <v>1.6647482014388491</v>
      </c>
      <c r="H1679" s="30">
        <v>72473</v>
      </c>
    </row>
    <row r="1680" spans="2:8" x14ac:dyDescent="0.25">
      <c r="B1680" s="40" t="s">
        <v>378</v>
      </c>
      <c r="C1680" s="20">
        <f>SUM(C1594:C1679)</f>
        <v>56696</v>
      </c>
      <c r="D1680" s="21">
        <f>SUM(D1594:D1679)</f>
        <v>4529136.3899999997</v>
      </c>
      <c r="E1680" s="21">
        <f>SUM(E1594:E1679)</f>
        <v>144688.3000000001</v>
      </c>
      <c r="F1680" s="46">
        <f>(H1680/D1680)/1000</f>
        <v>1.0115135113429432</v>
      </c>
      <c r="G1680" s="22">
        <f>D1680/E1680</f>
        <v>31.302713419122323</v>
      </c>
      <c r="H1680" s="21">
        <f>SUM(H1594:H1679)</f>
        <v>4581282653.2000017</v>
      </c>
    </row>
    <row r="1681" spans="2:8" x14ac:dyDescent="0.25">
      <c r="B1681" s="23" t="s">
        <v>276</v>
      </c>
      <c r="C1681" s="35"/>
      <c r="D1681" s="35"/>
      <c r="E1681" s="25"/>
      <c r="F1681" s="26"/>
      <c r="G1681" s="41"/>
      <c r="H1681" s="35"/>
    </row>
    <row r="1682" spans="2:8" x14ac:dyDescent="0.25">
      <c r="B1682" s="47" t="s">
        <v>277</v>
      </c>
      <c r="C1682" s="35"/>
      <c r="D1682" s="35"/>
      <c r="E1682" s="25"/>
      <c r="F1682" s="26"/>
      <c r="G1682" s="41"/>
      <c r="H1682" s="35"/>
    </row>
    <row r="1683" spans="2:8" x14ac:dyDescent="0.25">
      <c r="C1683" s="35"/>
      <c r="D1683" s="35"/>
      <c r="E1683" s="25"/>
      <c r="F1683" s="26"/>
      <c r="G1683" s="41"/>
      <c r="H1683" s="35"/>
    </row>
    <row r="1684" spans="2:8" x14ac:dyDescent="0.25">
      <c r="B1684" s="47" t="s">
        <v>382</v>
      </c>
      <c r="C1684" s="35"/>
      <c r="D1684" s="35"/>
      <c r="E1684" s="25"/>
      <c r="F1684" s="26"/>
      <c r="G1684" s="41"/>
      <c r="H1684" s="35"/>
    </row>
    <row r="1685" spans="2:8" x14ac:dyDescent="0.25">
      <c r="B1685" s="47" t="s">
        <v>383</v>
      </c>
      <c r="C1685" s="35"/>
      <c r="D1685" s="35"/>
      <c r="E1685" s="25"/>
      <c r="F1685" s="26"/>
      <c r="G1685" s="41"/>
      <c r="H1685" s="35"/>
    </row>
    <row r="1686" spans="2:8" x14ac:dyDescent="0.25">
      <c r="B1686" s="47" t="s">
        <v>384</v>
      </c>
      <c r="C1686" s="35"/>
      <c r="D1686" s="35"/>
      <c r="E1686" s="25"/>
      <c r="F1686" s="26"/>
      <c r="G1686" s="41"/>
      <c r="H1686" s="35"/>
    </row>
    <row r="1687" spans="2:8" x14ac:dyDescent="0.25">
      <c r="B1687" s="47" t="s">
        <v>385</v>
      </c>
      <c r="C1687" s="35"/>
      <c r="D1687" s="35"/>
      <c r="E1687" s="25"/>
      <c r="F1687" s="26"/>
      <c r="G1687" s="41"/>
      <c r="H1687" s="35"/>
    </row>
    <row r="1688" spans="2:8" x14ac:dyDescent="0.25">
      <c r="B1688" s="47" t="s">
        <v>386</v>
      </c>
      <c r="C1688" s="35"/>
      <c r="D1688" s="35"/>
      <c r="E1688" s="25"/>
      <c r="F1688" s="26"/>
      <c r="G1688" s="41"/>
      <c r="H1688" s="35"/>
    </row>
    <row r="1689" spans="2:8" x14ac:dyDescent="0.25">
      <c r="B1689" s="47" t="s">
        <v>387</v>
      </c>
      <c r="C1689" s="35"/>
      <c r="D1689" s="35"/>
      <c r="E1689" s="25"/>
      <c r="F1689" s="26"/>
      <c r="G1689" s="41"/>
      <c r="H1689" s="35"/>
    </row>
    <row r="1690" spans="2:8" x14ac:dyDescent="0.25">
      <c r="B1690" s="47" t="s">
        <v>388</v>
      </c>
      <c r="C1690" s="35"/>
      <c r="D1690" s="35"/>
      <c r="E1690" s="25"/>
      <c r="F1690" s="26"/>
      <c r="G1690" s="41"/>
      <c r="H1690" s="35"/>
    </row>
    <row r="1691" spans="2:8" x14ac:dyDescent="0.25">
      <c r="B1691" s="47" t="s">
        <v>389</v>
      </c>
      <c r="C1691" s="35"/>
      <c r="D1691" s="35"/>
      <c r="E1691" s="35"/>
      <c r="F1691" s="26"/>
      <c r="G1691" s="35"/>
      <c r="H1691" s="35"/>
    </row>
    <row r="1692" spans="2:8" x14ac:dyDescent="0.25">
      <c r="B1692" s="47" t="s">
        <v>390</v>
      </c>
      <c r="C1692" s="35"/>
      <c r="D1692" s="35"/>
      <c r="E1692" s="35"/>
      <c r="F1692" s="26"/>
      <c r="G1692" s="35"/>
      <c r="H1692" s="35"/>
    </row>
    <row r="1693" spans="2:8" x14ac:dyDescent="0.25">
      <c r="B1693" s="47" t="s">
        <v>391</v>
      </c>
      <c r="D1693" s="1"/>
      <c r="E1693" s="1"/>
    </row>
  </sheetData>
  <autoFilter ref="B5:H5"/>
  <mergeCells count="6">
    <mergeCell ref="B1313:H1313"/>
    <mergeCell ref="B2:H2"/>
    <mergeCell ref="B3:H3"/>
    <mergeCell ref="B1297:H1297"/>
    <mergeCell ref="B1298:H1298"/>
    <mergeCell ref="B1312:H131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85"/>
  <sheetViews>
    <sheetView tabSelected="1" zoomScaleNormal="100" workbookViewId="0"/>
  </sheetViews>
  <sheetFormatPr defaultRowHeight="15" x14ac:dyDescent="0.25"/>
  <cols>
    <col min="1" max="1" width="5.7109375" customWidth="1"/>
    <col min="2" max="2" width="27.140625" customWidth="1"/>
    <col min="3" max="3" width="13" customWidth="1"/>
    <col min="4" max="4" width="12.28515625" customWidth="1"/>
    <col min="5" max="5" width="12.85546875" customWidth="1"/>
    <col min="6" max="6" width="9.5703125" style="48" customWidth="1"/>
    <col min="7" max="7" width="13.140625" customWidth="1"/>
    <col min="8" max="8" width="17.42578125" customWidth="1"/>
    <col min="9" max="9" width="13.5703125" bestFit="1" customWidth="1"/>
    <col min="11" max="11" width="14" customWidth="1"/>
    <col min="12" max="12" width="14.140625" customWidth="1"/>
    <col min="13" max="13" width="8.85546875" bestFit="1" customWidth="1"/>
    <col min="15" max="15" width="17.85546875" customWidth="1"/>
    <col min="16" max="16" width="4.28515625" customWidth="1"/>
    <col min="17" max="17" width="5.42578125" customWidth="1"/>
  </cols>
  <sheetData>
    <row r="2" spans="2:8" ht="15.75" x14ac:dyDescent="0.25">
      <c r="B2" s="106" t="s">
        <v>393</v>
      </c>
      <c r="C2" s="106"/>
      <c r="D2" s="106"/>
      <c r="E2" s="106"/>
      <c r="F2" s="106"/>
      <c r="G2" s="106"/>
      <c r="H2" s="106"/>
    </row>
    <row r="3" spans="2:8" ht="15.75" x14ac:dyDescent="0.25">
      <c r="B3" s="106" t="s">
        <v>394</v>
      </c>
      <c r="C3" s="106"/>
      <c r="D3" s="106"/>
      <c r="E3" s="106"/>
      <c r="F3" s="106"/>
      <c r="G3" s="106"/>
      <c r="H3" s="106"/>
    </row>
    <row r="5" spans="2:8" ht="30" x14ac:dyDescent="0.25">
      <c r="B5" s="52" t="s">
        <v>395</v>
      </c>
      <c r="C5" s="3" t="s">
        <v>3</v>
      </c>
      <c r="D5" s="4" t="s">
        <v>4</v>
      </c>
      <c r="E5" s="4" t="s">
        <v>5</v>
      </c>
      <c r="F5" s="5" t="s">
        <v>6</v>
      </c>
      <c r="G5" s="6" t="s">
        <v>7</v>
      </c>
      <c r="H5" s="6" t="s">
        <v>8</v>
      </c>
    </row>
    <row r="6" spans="2:8" x14ac:dyDescent="0.25">
      <c r="B6" s="81" t="s">
        <v>396</v>
      </c>
    </row>
    <row r="7" spans="2:8" x14ac:dyDescent="0.25">
      <c r="B7" s="19" t="s">
        <v>397</v>
      </c>
    </row>
    <row r="8" spans="2:8" x14ac:dyDescent="0.25">
      <c r="B8" s="65" t="s">
        <v>398</v>
      </c>
      <c r="C8" s="70">
        <v>7</v>
      </c>
      <c r="D8" s="71">
        <v>64.900000000000006</v>
      </c>
      <c r="E8" s="71">
        <v>5.5</v>
      </c>
      <c r="F8" s="72">
        <f t="shared" ref="F8:F15" si="0">(H8/D8)/1000</f>
        <v>4.6747303543913716</v>
      </c>
      <c r="G8" s="71">
        <f t="shared" ref="G8:G15" si="1">D8/E8</f>
        <v>11.8</v>
      </c>
      <c r="H8" s="71">
        <v>303390</v>
      </c>
    </row>
    <row r="9" spans="2:8" x14ac:dyDescent="0.25">
      <c r="B9" s="65" t="s">
        <v>399</v>
      </c>
      <c r="C9" s="70">
        <v>25</v>
      </c>
      <c r="D9" s="71">
        <v>19</v>
      </c>
      <c r="E9" s="71">
        <v>1.35</v>
      </c>
      <c r="F9" s="72">
        <f t="shared" si="0"/>
        <v>3.9068421052631579</v>
      </c>
      <c r="G9" s="71">
        <f t="shared" si="1"/>
        <v>14.074074074074073</v>
      </c>
      <c r="H9" s="71">
        <v>74230</v>
      </c>
    </row>
    <row r="10" spans="2:8" x14ac:dyDescent="0.25">
      <c r="B10" s="65" t="s">
        <v>400</v>
      </c>
      <c r="C10" s="70">
        <v>7</v>
      </c>
      <c r="D10" s="71">
        <v>28</v>
      </c>
      <c r="E10" s="71">
        <v>2</v>
      </c>
      <c r="F10" s="72">
        <f t="shared" si="0"/>
        <v>3.6535714285714285</v>
      </c>
      <c r="G10" s="71">
        <f t="shared" si="1"/>
        <v>14</v>
      </c>
      <c r="H10" s="71">
        <v>102300</v>
      </c>
    </row>
    <row r="11" spans="2:8" x14ac:dyDescent="0.25">
      <c r="B11" s="65" t="s">
        <v>401</v>
      </c>
      <c r="C11" s="70">
        <v>1</v>
      </c>
      <c r="D11" s="71">
        <v>4.0999999999999996</v>
      </c>
      <c r="E11" s="71">
        <v>0.65</v>
      </c>
      <c r="F11" s="72">
        <f t="shared" si="0"/>
        <v>3.6219512195121957</v>
      </c>
      <c r="G11" s="71">
        <f t="shared" si="1"/>
        <v>6.3076923076923066</v>
      </c>
      <c r="H11" s="71">
        <v>14850</v>
      </c>
    </row>
    <row r="12" spans="2:8" x14ac:dyDescent="0.25">
      <c r="B12" s="65" t="s">
        <v>402</v>
      </c>
      <c r="C12" s="70">
        <v>1</v>
      </c>
      <c r="D12" s="71">
        <v>10</v>
      </c>
      <c r="E12" s="71">
        <v>2</v>
      </c>
      <c r="F12" s="72">
        <f t="shared" si="0"/>
        <v>4.8499999999999996</v>
      </c>
      <c r="G12" s="71">
        <f t="shared" si="1"/>
        <v>5</v>
      </c>
      <c r="H12" s="71">
        <v>48500</v>
      </c>
    </row>
    <row r="13" spans="2:8" x14ac:dyDescent="0.25">
      <c r="B13" s="65" t="s">
        <v>403</v>
      </c>
      <c r="C13" s="70">
        <v>17</v>
      </c>
      <c r="D13" s="71">
        <v>41.6</v>
      </c>
      <c r="E13" s="71">
        <v>6.4</v>
      </c>
      <c r="F13" s="72">
        <f t="shared" si="0"/>
        <v>1.5852163461538462</v>
      </c>
      <c r="G13" s="71">
        <f t="shared" si="1"/>
        <v>6.5</v>
      </c>
      <c r="H13" s="71">
        <v>65945</v>
      </c>
    </row>
    <row r="14" spans="2:8" x14ac:dyDescent="0.25">
      <c r="B14" s="65" t="s">
        <v>404</v>
      </c>
      <c r="C14" s="70">
        <v>16</v>
      </c>
      <c r="D14" s="71">
        <v>130.80000000000001</v>
      </c>
      <c r="E14" s="71">
        <v>8.8000000000000007</v>
      </c>
      <c r="F14" s="72">
        <f t="shared" si="0"/>
        <v>3.105963302752293</v>
      </c>
      <c r="G14" s="71">
        <f t="shared" si="1"/>
        <v>14.863636363636363</v>
      </c>
      <c r="H14" s="71">
        <v>406260</v>
      </c>
    </row>
    <row r="15" spans="2:8" x14ac:dyDescent="0.25">
      <c r="B15" s="65" t="s">
        <v>405</v>
      </c>
      <c r="C15" s="70">
        <v>2</v>
      </c>
      <c r="D15" s="71">
        <v>220</v>
      </c>
      <c r="E15" s="71">
        <v>19</v>
      </c>
      <c r="F15" s="72">
        <f t="shared" si="0"/>
        <v>2.9413636363636364</v>
      </c>
      <c r="G15" s="71">
        <f t="shared" si="1"/>
        <v>11.578947368421053</v>
      </c>
      <c r="H15" s="71">
        <v>647100</v>
      </c>
    </row>
    <row r="16" spans="2:8" x14ac:dyDescent="0.25">
      <c r="B16" s="7" t="s">
        <v>406</v>
      </c>
      <c r="C16" s="8">
        <f>SUM(C8:C15)</f>
        <v>76</v>
      </c>
      <c r="D16" s="9">
        <f>SUM(D8:D15)</f>
        <v>518.4</v>
      </c>
      <c r="E16" s="9">
        <f>SUM(E8:E15)</f>
        <v>45.7</v>
      </c>
      <c r="F16" s="10">
        <f>(H16/D16)/1000</f>
        <v>3.207127700617284</v>
      </c>
      <c r="G16" s="11">
        <f>D16/E16</f>
        <v>11.343544857768052</v>
      </c>
      <c r="H16" s="9">
        <f>SUM(H8:H15)</f>
        <v>1662575</v>
      </c>
    </row>
    <row r="17" spans="2:8" x14ac:dyDescent="0.25">
      <c r="B17" s="19" t="s">
        <v>407</v>
      </c>
      <c r="C17" s="12"/>
      <c r="D17" s="1"/>
      <c r="E17" s="1"/>
      <c r="G17" s="13"/>
    </row>
    <row r="18" spans="2:8" x14ac:dyDescent="0.25">
      <c r="B18" s="65" t="s">
        <v>408</v>
      </c>
      <c r="C18" s="70">
        <v>1</v>
      </c>
      <c r="D18" s="71">
        <v>10.6</v>
      </c>
      <c r="E18" s="71">
        <v>6.4</v>
      </c>
      <c r="F18" s="72">
        <f t="shared" ref="F18:F24" si="2">(H18/D18)/1000</f>
        <v>2.3490566037735849</v>
      </c>
      <c r="G18" s="71">
        <f t="shared" ref="G18:G24" si="3">D18/E18</f>
        <v>1.6562499999999998</v>
      </c>
      <c r="H18" s="71">
        <v>24900</v>
      </c>
    </row>
    <row r="19" spans="2:8" x14ac:dyDescent="0.25">
      <c r="B19" s="65" t="s">
        <v>409</v>
      </c>
      <c r="C19" s="70">
        <v>340</v>
      </c>
      <c r="D19" s="71">
        <v>18970</v>
      </c>
      <c r="E19" s="71">
        <v>866</v>
      </c>
      <c r="F19" s="72">
        <f t="shared" si="2"/>
        <v>1.6685556141275699</v>
      </c>
      <c r="G19" s="71">
        <f t="shared" si="3"/>
        <v>21.905311778290994</v>
      </c>
      <c r="H19" s="71">
        <v>31652500</v>
      </c>
    </row>
    <row r="20" spans="2:8" x14ac:dyDescent="0.25">
      <c r="B20" s="65" t="s">
        <v>410</v>
      </c>
      <c r="C20" s="70">
        <v>2</v>
      </c>
      <c r="D20" s="71">
        <v>2.5</v>
      </c>
      <c r="E20" s="71">
        <v>0.4</v>
      </c>
      <c r="F20" s="72">
        <f t="shared" si="2"/>
        <v>4.0999999999999996</v>
      </c>
      <c r="G20" s="71">
        <f t="shared" si="3"/>
        <v>6.25</v>
      </c>
      <c r="H20" s="71">
        <v>10250</v>
      </c>
    </row>
    <row r="21" spans="2:8" x14ac:dyDescent="0.25">
      <c r="B21" s="65" t="s">
        <v>411</v>
      </c>
      <c r="C21" s="70">
        <v>5</v>
      </c>
      <c r="D21" s="71">
        <v>44.15</v>
      </c>
      <c r="E21" s="71">
        <v>2.5</v>
      </c>
      <c r="F21" s="72">
        <f t="shared" si="2"/>
        <v>3.3149490373725934</v>
      </c>
      <c r="G21" s="71">
        <f t="shared" si="3"/>
        <v>17.66</v>
      </c>
      <c r="H21" s="71">
        <v>146355</v>
      </c>
    </row>
    <row r="22" spans="2:8" x14ac:dyDescent="0.25">
      <c r="B22" s="65" t="s">
        <v>412</v>
      </c>
      <c r="C22" s="70">
        <v>708</v>
      </c>
      <c r="D22" s="71">
        <v>138400</v>
      </c>
      <c r="E22" s="71">
        <v>4600</v>
      </c>
      <c r="F22" s="72">
        <f t="shared" si="2"/>
        <v>1.9882225433526011</v>
      </c>
      <c r="G22" s="71">
        <f t="shared" si="3"/>
        <v>30.086956521739129</v>
      </c>
      <c r="H22" s="71">
        <v>275170000</v>
      </c>
    </row>
    <row r="23" spans="2:8" x14ac:dyDescent="0.25">
      <c r="B23" s="65" t="s">
        <v>413</v>
      </c>
      <c r="C23" s="70">
        <v>160</v>
      </c>
      <c r="D23" s="71">
        <v>12027</v>
      </c>
      <c r="E23" s="71">
        <v>401</v>
      </c>
      <c r="F23" s="72">
        <f t="shared" si="2"/>
        <v>1.6200839777168039</v>
      </c>
      <c r="G23" s="71">
        <f t="shared" si="3"/>
        <v>29.992518703241895</v>
      </c>
      <c r="H23" s="71">
        <v>19484750</v>
      </c>
    </row>
    <row r="24" spans="2:8" x14ac:dyDescent="0.25">
      <c r="B24" s="65" t="s">
        <v>414</v>
      </c>
      <c r="C24" s="70">
        <v>8</v>
      </c>
      <c r="D24" s="71">
        <v>115</v>
      </c>
      <c r="E24" s="71">
        <v>7</v>
      </c>
      <c r="F24" s="72">
        <f t="shared" si="2"/>
        <v>3.114782608695652</v>
      </c>
      <c r="G24" s="71">
        <f t="shared" si="3"/>
        <v>16.428571428571427</v>
      </c>
      <c r="H24" s="71">
        <v>358200</v>
      </c>
    </row>
    <row r="25" spans="2:8" x14ac:dyDescent="0.25">
      <c r="B25" s="7" t="s">
        <v>415</v>
      </c>
      <c r="C25" s="8">
        <f>SUM(C18:C24)</f>
        <v>1224</v>
      </c>
      <c r="D25" s="9">
        <f>SUM(D18:D24)</f>
        <v>169569.25</v>
      </c>
      <c r="E25" s="9">
        <f>SUM(E18:E24)</f>
        <v>5883.3</v>
      </c>
      <c r="F25" s="10">
        <f>(H25/D25)/1000</f>
        <v>1.9275131251686257</v>
      </c>
      <c r="G25" s="11">
        <f>D25/E25</f>
        <v>28.822132136725987</v>
      </c>
      <c r="H25" s="9">
        <f>SUM(H18:H24)</f>
        <v>326846955</v>
      </c>
    </row>
    <row r="26" spans="2:8" x14ac:dyDescent="0.25">
      <c r="B26" s="19" t="s">
        <v>416</v>
      </c>
      <c r="C26" s="12"/>
      <c r="D26" s="1"/>
      <c r="E26" s="1"/>
      <c r="G26" s="13"/>
    </row>
    <row r="27" spans="2:8" x14ac:dyDescent="0.25">
      <c r="B27" s="65" t="s">
        <v>417</v>
      </c>
      <c r="C27" s="70">
        <v>5</v>
      </c>
      <c r="D27" s="71">
        <v>11</v>
      </c>
      <c r="E27" s="71">
        <v>2.5</v>
      </c>
      <c r="F27" s="72">
        <f t="shared" ref="F27:F28" si="4">(H27/D27)/1000</f>
        <v>3.418181818181818</v>
      </c>
      <c r="G27" s="71">
        <f t="shared" ref="G27:G28" si="5">D27/E27</f>
        <v>4.4000000000000004</v>
      </c>
      <c r="H27" s="71">
        <v>37600</v>
      </c>
    </row>
    <row r="28" spans="2:8" x14ac:dyDescent="0.25">
      <c r="B28" s="65" t="s">
        <v>408</v>
      </c>
      <c r="C28" s="70">
        <v>1</v>
      </c>
      <c r="D28" s="71">
        <v>3.5</v>
      </c>
      <c r="E28" s="71">
        <v>1.7</v>
      </c>
      <c r="F28" s="72">
        <f t="shared" si="4"/>
        <v>8.0214285714285722</v>
      </c>
      <c r="G28" s="71">
        <f t="shared" si="5"/>
        <v>2.0588235294117649</v>
      </c>
      <c r="H28" s="71">
        <v>28075</v>
      </c>
    </row>
    <row r="29" spans="2:8" x14ac:dyDescent="0.25">
      <c r="B29" s="7" t="s">
        <v>418</v>
      </c>
      <c r="C29" s="8">
        <f>SUM(C27:C28)</f>
        <v>6</v>
      </c>
      <c r="D29" s="9">
        <f>SUM(D27:D28)</f>
        <v>14.5</v>
      </c>
      <c r="E29" s="9">
        <f>SUM(E27:E28)</f>
        <v>4.2</v>
      </c>
      <c r="F29" s="10">
        <f>(H29/D29)/1000</f>
        <v>4.5293103448275858</v>
      </c>
      <c r="G29" s="11">
        <f>D29/E29</f>
        <v>3.4523809523809521</v>
      </c>
      <c r="H29" s="9">
        <f>SUM(H27:H28)</f>
        <v>65675</v>
      </c>
    </row>
    <row r="30" spans="2:8" x14ac:dyDescent="0.25">
      <c r="B30" s="19" t="s">
        <v>419</v>
      </c>
      <c r="C30" s="12"/>
      <c r="D30" s="1"/>
      <c r="E30" s="1"/>
      <c r="G30" s="13"/>
    </row>
    <row r="31" spans="2:8" x14ac:dyDescent="0.25">
      <c r="B31" s="65" t="s">
        <v>420</v>
      </c>
      <c r="C31" s="70">
        <v>14</v>
      </c>
      <c r="D31" s="71">
        <v>197</v>
      </c>
      <c r="E31" s="71">
        <v>22</v>
      </c>
      <c r="F31" s="72">
        <f t="shared" ref="F31:F34" si="6">(H31/D31)/1000</f>
        <v>4.1649746192893398</v>
      </c>
      <c r="G31" s="71">
        <f t="shared" ref="G31:G34" si="7">D31/E31</f>
        <v>8.954545454545455</v>
      </c>
      <c r="H31" s="71">
        <v>820500</v>
      </c>
    </row>
    <row r="32" spans="2:8" x14ac:dyDescent="0.25">
      <c r="B32" s="65" t="s">
        <v>400</v>
      </c>
      <c r="C32" s="70">
        <v>6</v>
      </c>
      <c r="D32" s="71">
        <v>41.6</v>
      </c>
      <c r="E32" s="71">
        <v>4.3499999999999996</v>
      </c>
      <c r="F32" s="72">
        <f t="shared" si="6"/>
        <v>4.664423076923077</v>
      </c>
      <c r="G32" s="71">
        <f t="shared" si="7"/>
        <v>9.5632183908045985</v>
      </c>
      <c r="H32" s="71">
        <v>194040</v>
      </c>
    </row>
    <row r="33" spans="2:8" x14ac:dyDescent="0.25">
      <c r="B33" s="65" t="s">
        <v>421</v>
      </c>
      <c r="C33" s="70">
        <v>14</v>
      </c>
      <c r="D33" s="71">
        <v>17</v>
      </c>
      <c r="E33" s="71">
        <v>12.7</v>
      </c>
      <c r="F33" s="72">
        <f t="shared" si="6"/>
        <v>3.3823529411764706</v>
      </c>
      <c r="G33" s="71">
        <f t="shared" si="7"/>
        <v>1.3385826771653544</v>
      </c>
      <c r="H33" s="71">
        <v>57500</v>
      </c>
    </row>
    <row r="34" spans="2:8" x14ac:dyDescent="0.25">
      <c r="B34" s="65" t="s">
        <v>401</v>
      </c>
      <c r="C34" s="70">
        <v>6</v>
      </c>
      <c r="D34" s="71">
        <v>10.3</v>
      </c>
      <c r="E34" s="71">
        <v>1.92</v>
      </c>
      <c r="F34" s="72">
        <f t="shared" si="6"/>
        <v>3.796019417475728</v>
      </c>
      <c r="G34" s="71">
        <f t="shared" si="7"/>
        <v>5.3645833333333339</v>
      </c>
      <c r="H34" s="71">
        <v>39099</v>
      </c>
    </row>
    <row r="35" spans="2:8" x14ac:dyDescent="0.25">
      <c r="B35" s="65" t="s">
        <v>422</v>
      </c>
      <c r="C35" s="70">
        <v>5</v>
      </c>
      <c r="D35" s="71">
        <v>17.8</v>
      </c>
      <c r="E35" s="71">
        <v>2.5</v>
      </c>
      <c r="F35" s="72">
        <f>(H35/D35)/1000</f>
        <v>3.0264044943820223</v>
      </c>
      <c r="G35" s="71">
        <f>D35/E35</f>
        <v>7.12</v>
      </c>
      <c r="H35" s="71">
        <v>53870</v>
      </c>
    </row>
    <row r="36" spans="2:8" x14ac:dyDescent="0.25">
      <c r="B36" s="7" t="s">
        <v>423</v>
      </c>
      <c r="C36" s="8">
        <f>SUM(C31:C35)</f>
        <v>45</v>
      </c>
      <c r="D36" s="9">
        <f>SUM(D31:D35)</f>
        <v>283.7</v>
      </c>
      <c r="E36" s="9">
        <f>SUM(E31:E35)</f>
        <v>43.47</v>
      </c>
      <c r="F36" s="10">
        <f>(H36/D36)/1000</f>
        <v>4.1064821995065213</v>
      </c>
      <c r="G36" s="11">
        <f>D36/E36</f>
        <v>6.5263400046008737</v>
      </c>
      <c r="H36" s="9">
        <f>SUM(H31:H35)</f>
        <v>1165009</v>
      </c>
    </row>
    <row r="37" spans="2:8" x14ac:dyDescent="0.25">
      <c r="B37" s="19" t="s">
        <v>424</v>
      </c>
      <c r="C37" s="12"/>
      <c r="D37" s="1"/>
      <c r="E37" s="1"/>
      <c r="G37" s="13"/>
    </row>
    <row r="38" spans="2:8" x14ac:dyDescent="0.25">
      <c r="B38" s="65" t="s">
        <v>425</v>
      </c>
      <c r="C38" s="70">
        <v>4</v>
      </c>
      <c r="D38" s="71">
        <v>45.92</v>
      </c>
      <c r="E38" s="71">
        <v>6</v>
      </c>
      <c r="F38" s="72">
        <f t="shared" ref="F38:F68" si="8">(H38/D38)/1000</f>
        <v>3.7646994773519165</v>
      </c>
      <c r="G38" s="71">
        <f t="shared" ref="G38:G68" si="9">D38/E38</f>
        <v>7.6533333333333333</v>
      </c>
      <c r="H38" s="71">
        <v>172875</v>
      </c>
    </row>
    <row r="39" spans="2:8" x14ac:dyDescent="0.25">
      <c r="B39" s="65" t="s">
        <v>398</v>
      </c>
      <c r="C39" s="70">
        <v>5</v>
      </c>
      <c r="D39" s="71">
        <v>169.82</v>
      </c>
      <c r="E39" s="71">
        <v>58.8</v>
      </c>
      <c r="F39" s="72">
        <f t="shared" si="8"/>
        <v>4.6011718289954073</v>
      </c>
      <c r="G39" s="71">
        <f t="shared" si="9"/>
        <v>2.888095238095238</v>
      </c>
      <c r="H39" s="71">
        <v>781371</v>
      </c>
    </row>
    <row r="40" spans="2:8" x14ac:dyDescent="0.25">
      <c r="B40" s="65" t="s">
        <v>426</v>
      </c>
      <c r="C40" s="70">
        <v>80</v>
      </c>
      <c r="D40" s="71">
        <v>638</v>
      </c>
      <c r="E40" s="71">
        <v>58</v>
      </c>
      <c r="F40" s="72">
        <f t="shared" si="8"/>
        <v>2.444655172413793</v>
      </c>
      <c r="G40" s="71">
        <f t="shared" si="9"/>
        <v>11</v>
      </c>
      <c r="H40" s="71">
        <v>1559690</v>
      </c>
    </row>
    <row r="41" spans="2:8" x14ac:dyDescent="0.25">
      <c r="B41" s="65" t="s">
        <v>427</v>
      </c>
      <c r="C41" s="70">
        <v>4</v>
      </c>
      <c r="D41" s="71">
        <v>45.8</v>
      </c>
      <c r="E41" s="71">
        <v>4</v>
      </c>
      <c r="F41" s="72">
        <f t="shared" si="8"/>
        <v>1.9456331877729258</v>
      </c>
      <c r="G41" s="71">
        <f t="shared" si="9"/>
        <v>11.45</v>
      </c>
      <c r="H41" s="71">
        <v>89110</v>
      </c>
    </row>
    <row r="42" spans="2:8" x14ac:dyDescent="0.25">
      <c r="B42" s="65" t="s">
        <v>408</v>
      </c>
      <c r="C42" s="70">
        <v>35</v>
      </c>
      <c r="D42" s="71">
        <v>719</v>
      </c>
      <c r="E42" s="71">
        <v>62.3</v>
      </c>
      <c r="F42" s="72">
        <f t="shared" si="8"/>
        <v>0.93268428372739909</v>
      </c>
      <c r="G42" s="71">
        <f t="shared" si="9"/>
        <v>11.540930979133227</v>
      </c>
      <c r="H42" s="71">
        <v>670600</v>
      </c>
    </row>
    <row r="43" spans="2:8" x14ac:dyDescent="0.25">
      <c r="B43" s="65" t="s">
        <v>409</v>
      </c>
      <c r="C43" s="70">
        <v>51</v>
      </c>
      <c r="D43" s="71">
        <v>288</v>
      </c>
      <c r="E43" s="71">
        <v>25.6</v>
      </c>
      <c r="F43" s="72">
        <f t="shared" si="8"/>
        <v>2.0031249999999998</v>
      </c>
      <c r="G43" s="71">
        <f t="shared" si="9"/>
        <v>11.25</v>
      </c>
      <c r="H43" s="71">
        <v>576900</v>
      </c>
    </row>
    <row r="44" spans="2:8" x14ac:dyDescent="0.25">
      <c r="B44" s="65" t="s">
        <v>428</v>
      </c>
      <c r="C44" s="70">
        <v>2</v>
      </c>
      <c r="D44" s="71">
        <v>54.32</v>
      </c>
      <c r="E44" s="71">
        <v>4.41</v>
      </c>
      <c r="F44" s="72">
        <f t="shared" si="8"/>
        <v>2.2087628865979383</v>
      </c>
      <c r="G44" s="71">
        <f t="shared" si="9"/>
        <v>12.317460317460316</v>
      </c>
      <c r="H44" s="71">
        <v>119980</v>
      </c>
    </row>
    <row r="45" spans="2:8" x14ac:dyDescent="0.25">
      <c r="B45" s="65" t="s">
        <v>420</v>
      </c>
      <c r="C45" s="70">
        <v>50</v>
      </c>
      <c r="D45" s="71">
        <v>1223</v>
      </c>
      <c r="E45" s="71">
        <v>87</v>
      </c>
      <c r="F45" s="72">
        <f t="shared" si="8"/>
        <v>3.0490596892886348</v>
      </c>
      <c r="G45" s="71">
        <f t="shared" si="9"/>
        <v>14.057471264367816</v>
      </c>
      <c r="H45" s="71">
        <v>3729000</v>
      </c>
    </row>
    <row r="46" spans="2:8" x14ac:dyDescent="0.25">
      <c r="B46" s="65" t="s">
        <v>429</v>
      </c>
      <c r="C46" s="70">
        <v>2</v>
      </c>
      <c r="D46" s="71">
        <v>33.42</v>
      </c>
      <c r="E46" s="71">
        <v>4.5</v>
      </c>
      <c r="F46" s="72">
        <f t="shared" si="8"/>
        <v>3.7710951526032312</v>
      </c>
      <c r="G46" s="71">
        <f t="shared" si="9"/>
        <v>7.4266666666666667</v>
      </c>
      <c r="H46" s="71">
        <v>126030</v>
      </c>
    </row>
    <row r="47" spans="2:8" x14ac:dyDescent="0.25">
      <c r="B47" s="65" t="s">
        <v>430</v>
      </c>
      <c r="C47" s="70">
        <v>3</v>
      </c>
      <c r="D47" s="71">
        <v>72</v>
      </c>
      <c r="E47" s="71">
        <v>6</v>
      </c>
      <c r="F47" s="72">
        <f t="shared" si="8"/>
        <v>2.2166666666666663</v>
      </c>
      <c r="G47" s="71">
        <f t="shared" si="9"/>
        <v>12</v>
      </c>
      <c r="H47" s="71">
        <v>159600</v>
      </c>
    </row>
    <row r="48" spans="2:8" x14ac:dyDescent="0.25">
      <c r="B48" s="65" t="s">
        <v>431</v>
      </c>
      <c r="C48" s="70">
        <v>12</v>
      </c>
      <c r="D48" s="71">
        <v>149</v>
      </c>
      <c r="E48" s="71">
        <v>58.9</v>
      </c>
      <c r="F48" s="72">
        <f t="shared" si="8"/>
        <v>5.1518791946308733</v>
      </c>
      <c r="G48" s="71">
        <f t="shared" si="9"/>
        <v>2.5297113752122242</v>
      </c>
      <c r="H48" s="71">
        <v>767630</v>
      </c>
    </row>
    <row r="49" spans="2:8" x14ac:dyDescent="0.25">
      <c r="B49" s="65" t="s">
        <v>432</v>
      </c>
      <c r="C49" s="70">
        <v>9</v>
      </c>
      <c r="D49" s="71">
        <v>298.2</v>
      </c>
      <c r="E49" s="71">
        <v>40.5</v>
      </c>
      <c r="F49" s="72">
        <f t="shared" si="8"/>
        <v>7.5392354124748486</v>
      </c>
      <c r="G49" s="71">
        <f t="shared" si="9"/>
        <v>7.3629629629629623</v>
      </c>
      <c r="H49" s="71">
        <v>2248200</v>
      </c>
    </row>
    <row r="50" spans="2:8" x14ac:dyDescent="0.25">
      <c r="B50" s="65" t="s">
        <v>410</v>
      </c>
      <c r="C50" s="70">
        <v>24</v>
      </c>
      <c r="D50" s="71">
        <v>182.7</v>
      </c>
      <c r="E50" s="71">
        <v>20.7</v>
      </c>
      <c r="F50" s="72">
        <f t="shared" si="8"/>
        <v>3.587411056376574</v>
      </c>
      <c r="G50" s="71">
        <f t="shared" si="9"/>
        <v>8.8260869565217384</v>
      </c>
      <c r="H50" s="71">
        <v>655420</v>
      </c>
    </row>
    <row r="51" spans="2:8" x14ac:dyDescent="0.25">
      <c r="B51" s="65" t="s">
        <v>433</v>
      </c>
      <c r="C51" s="70">
        <v>10</v>
      </c>
      <c r="D51" s="71">
        <v>333</v>
      </c>
      <c r="E51" s="71">
        <v>40</v>
      </c>
      <c r="F51" s="72">
        <f t="shared" si="8"/>
        <v>2.6636636636636637</v>
      </c>
      <c r="G51" s="71">
        <f t="shared" si="9"/>
        <v>8.3249999999999993</v>
      </c>
      <c r="H51" s="71">
        <v>887000</v>
      </c>
    </row>
    <row r="52" spans="2:8" x14ac:dyDescent="0.25">
      <c r="B52" s="65" t="s">
        <v>411</v>
      </c>
      <c r="C52" s="70">
        <v>35</v>
      </c>
      <c r="D52" s="71">
        <v>465</v>
      </c>
      <c r="E52" s="71">
        <v>32</v>
      </c>
      <c r="F52" s="72">
        <f t="shared" si="8"/>
        <v>3.4974193548387098</v>
      </c>
      <c r="G52" s="71">
        <f t="shared" si="9"/>
        <v>14.53125</v>
      </c>
      <c r="H52" s="71">
        <v>1626300</v>
      </c>
    </row>
    <row r="53" spans="2:8" x14ac:dyDescent="0.25">
      <c r="B53" s="65" t="s">
        <v>421</v>
      </c>
      <c r="C53" s="70">
        <v>63</v>
      </c>
      <c r="D53" s="71">
        <v>456</v>
      </c>
      <c r="E53" s="71">
        <v>41.8</v>
      </c>
      <c r="F53" s="72">
        <f t="shared" si="8"/>
        <v>0.82499999999999996</v>
      </c>
      <c r="G53" s="71">
        <f t="shared" si="9"/>
        <v>10.90909090909091</v>
      </c>
      <c r="H53" s="71">
        <v>376200</v>
      </c>
    </row>
    <row r="54" spans="2:8" x14ac:dyDescent="0.25">
      <c r="B54" s="65" t="s">
        <v>434</v>
      </c>
      <c r="C54" s="70">
        <v>16</v>
      </c>
      <c r="D54" s="71">
        <v>160</v>
      </c>
      <c r="E54" s="71">
        <v>17</v>
      </c>
      <c r="F54" s="72">
        <f t="shared" si="8"/>
        <v>2.5</v>
      </c>
      <c r="G54" s="71">
        <f t="shared" si="9"/>
        <v>9.4117647058823533</v>
      </c>
      <c r="H54" s="71">
        <v>400000</v>
      </c>
    </row>
    <row r="55" spans="2:8" x14ac:dyDescent="0.25">
      <c r="B55" s="65" t="s">
        <v>401</v>
      </c>
      <c r="C55" s="70">
        <v>17</v>
      </c>
      <c r="D55" s="71">
        <v>448.9</v>
      </c>
      <c r="E55" s="71">
        <v>51.2</v>
      </c>
      <c r="F55" s="72">
        <f t="shared" si="8"/>
        <v>3.4785475607039431</v>
      </c>
      <c r="G55" s="71">
        <f t="shared" si="9"/>
        <v>8.7675781249999982</v>
      </c>
      <c r="H55" s="71">
        <v>1561520</v>
      </c>
    </row>
    <row r="56" spans="2:8" x14ac:dyDescent="0.25">
      <c r="B56" s="65" t="s">
        <v>435</v>
      </c>
      <c r="C56" s="70">
        <v>9</v>
      </c>
      <c r="D56" s="71">
        <v>59.5</v>
      </c>
      <c r="E56" s="71">
        <v>8.81</v>
      </c>
      <c r="F56" s="72">
        <f t="shared" si="8"/>
        <v>3.6890756302521011</v>
      </c>
      <c r="G56" s="71">
        <f t="shared" si="9"/>
        <v>6.7536889897843357</v>
      </c>
      <c r="H56" s="71">
        <v>219500</v>
      </c>
    </row>
    <row r="57" spans="2:8" x14ac:dyDescent="0.25">
      <c r="B57" s="65" t="s">
        <v>436</v>
      </c>
      <c r="C57" s="70">
        <v>4</v>
      </c>
      <c r="D57" s="71">
        <v>29.58</v>
      </c>
      <c r="E57" s="71">
        <v>2.9</v>
      </c>
      <c r="F57" s="72">
        <f t="shared" si="8"/>
        <v>2.7744827586206897</v>
      </c>
      <c r="G57" s="71">
        <f t="shared" si="9"/>
        <v>10.199999999999999</v>
      </c>
      <c r="H57" s="71">
        <v>82069.2</v>
      </c>
    </row>
    <row r="58" spans="2:8" x14ac:dyDescent="0.25">
      <c r="B58" s="65" t="s">
        <v>437</v>
      </c>
      <c r="C58" s="70">
        <v>80</v>
      </c>
      <c r="D58" s="71">
        <v>5152</v>
      </c>
      <c r="E58" s="71">
        <v>375</v>
      </c>
      <c r="F58" s="72">
        <f t="shared" si="8"/>
        <v>2.4568711180124225</v>
      </c>
      <c r="G58" s="71">
        <f t="shared" si="9"/>
        <v>13.738666666666667</v>
      </c>
      <c r="H58" s="71">
        <v>12657800</v>
      </c>
    </row>
    <row r="59" spans="2:8" x14ac:dyDescent="0.25">
      <c r="B59" s="65" t="s">
        <v>438</v>
      </c>
      <c r="C59" s="70">
        <v>49</v>
      </c>
      <c r="D59" s="71">
        <v>441</v>
      </c>
      <c r="E59" s="71">
        <v>44</v>
      </c>
      <c r="F59" s="72">
        <f t="shared" si="8"/>
        <v>3.4453514739229028</v>
      </c>
      <c r="G59" s="71">
        <f t="shared" si="9"/>
        <v>10.022727272727273</v>
      </c>
      <c r="H59" s="71">
        <v>1519400</v>
      </c>
    </row>
    <row r="60" spans="2:8" x14ac:dyDescent="0.25">
      <c r="B60" s="65" t="s">
        <v>422</v>
      </c>
      <c r="C60" s="70">
        <v>24</v>
      </c>
      <c r="D60" s="71">
        <v>191.5</v>
      </c>
      <c r="E60" s="71">
        <v>32.700000000000003</v>
      </c>
      <c r="F60" s="72">
        <f t="shared" si="8"/>
        <v>2.7018276762402089</v>
      </c>
      <c r="G60" s="71">
        <f t="shared" si="9"/>
        <v>5.856269113149847</v>
      </c>
      <c r="H60" s="71">
        <v>517400</v>
      </c>
    </row>
    <row r="61" spans="2:8" x14ac:dyDescent="0.25">
      <c r="B61" s="65" t="s">
        <v>439</v>
      </c>
      <c r="C61" s="70">
        <v>10</v>
      </c>
      <c r="D61" s="71">
        <v>197.75</v>
      </c>
      <c r="E61" s="71">
        <v>26.52</v>
      </c>
      <c r="F61" s="72">
        <f t="shared" si="8"/>
        <v>3.9542225031605565</v>
      </c>
      <c r="G61" s="71">
        <f t="shared" si="9"/>
        <v>7.456636500754148</v>
      </c>
      <c r="H61" s="71">
        <v>781947.5</v>
      </c>
    </row>
    <row r="62" spans="2:8" x14ac:dyDescent="0.25">
      <c r="B62" s="65" t="s">
        <v>440</v>
      </c>
      <c r="C62" s="70">
        <v>24</v>
      </c>
      <c r="D62" s="71">
        <v>883.78</v>
      </c>
      <c r="E62" s="71">
        <v>143.76</v>
      </c>
      <c r="F62" s="72">
        <f t="shared" si="8"/>
        <v>3.9423170924890809</v>
      </c>
      <c r="G62" s="71">
        <f t="shared" si="9"/>
        <v>6.1476071229827491</v>
      </c>
      <c r="H62" s="71">
        <v>3484141</v>
      </c>
    </row>
    <row r="63" spans="2:8" x14ac:dyDescent="0.25">
      <c r="B63" s="65" t="s">
        <v>441</v>
      </c>
      <c r="C63" s="70">
        <v>12</v>
      </c>
      <c r="D63" s="71">
        <v>384</v>
      </c>
      <c r="E63" s="71">
        <v>16</v>
      </c>
      <c r="F63" s="72">
        <f t="shared" si="8"/>
        <v>2.9221484375000002</v>
      </c>
      <c r="G63" s="71">
        <f t="shared" si="9"/>
        <v>24</v>
      </c>
      <c r="H63" s="71">
        <v>1122105</v>
      </c>
    </row>
    <row r="64" spans="2:8" x14ac:dyDescent="0.25">
      <c r="B64" s="65" t="s">
        <v>442</v>
      </c>
      <c r="C64" s="70">
        <v>7</v>
      </c>
      <c r="D64" s="71">
        <v>46</v>
      </c>
      <c r="E64" s="71">
        <v>7</v>
      </c>
      <c r="F64" s="72">
        <f t="shared" si="8"/>
        <v>3.6565217391304348</v>
      </c>
      <c r="G64" s="71">
        <f t="shared" si="9"/>
        <v>6.5714285714285712</v>
      </c>
      <c r="H64" s="71">
        <v>168200</v>
      </c>
    </row>
    <row r="65" spans="2:8" x14ac:dyDescent="0.25">
      <c r="B65" s="65" t="s">
        <v>443</v>
      </c>
      <c r="C65" s="70">
        <v>8</v>
      </c>
      <c r="D65" s="71">
        <v>35</v>
      </c>
      <c r="E65" s="71">
        <v>6</v>
      </c>
      <c r="F65" s="72">
        <f t="shared" si="8"/>
        <v>3.8348571428571425</v>
      </c>
      <c r="G65" s="71">
        <f t="shared" si="9"/>
        <v>5.833333333333333</v>
      </c>
      <c r="H65" s="71">
        <v>134220</v>
      </c>
    </row>
    <row r="66" spans="2:8" x14ac:dyDescent="0.25">
      <c r="B66" s="65" t="s">
        <v>444</v>
      </c>
      <c r="C66" s="70">
        <v>24</v>
      </c>
      <c r="D66" s="71">
        <v>106.72</v>
      </c>
      <c r="E66" s="71">
        <v>7.5</v>
      </c>
      <c r="F66" s="72">
        <f t="shared" si="8"/>
        <v>1.120661544227886</v>
      </c>
      <c r="G66" s="71">
        <f t="shared" si="9"/>
        <v>14.229333333333333</v>
      </c>
      <c r="H66" s="71">
        <v>119597</v>
      </c>
    </row>
    <row r="67" spans="2:8" x14ac:dyDescent="0.25">
      <c r="B67" s="65" t="s">
        <v>445</v>
      </c>
      <c r="C67" s="70">
        <v>82</v>
      </c>
      <c r="D67" s="71">
        <v>1226</v>
      </c>
      <c r="E67" s="71">
        <v>101</v>
      </c>
      <c r="F67" s="72">
        <f t="shared" si="8"/>
        <v>1.7866231647634583</v>
      </c>
      <c r="G67" s="71">
        <f t="shared" si="9"/>
        <v>12.138613861386139</v>
      </c>
      <c r="H67" s="71">
        <v>2190400</v>
      </c>
    </row>
    <row r="68" spans="2:8" x14ac:dyDescent="0.25">
      <c r="B68" s="65" t="s">
        <v>446</v>
      </c>
      <c r="C68" s="70">
        <v>5</v>
      </c>
      <c r="D68" s="71">
        <v>587.1</v>
      </c>
      <c r="E68" s="71">
        <v>72</v>
      </c>
      <c r="F68" s="72">
        <f t="shared" si="8"/>
        <v>4.4655084312723554</v>
      </c>
      <c r="G68" s="71">
        <f t="shared" si="9"/>
        <v>8.1541666666666668</v>
      </c>
      <c r="H68" s="71">
        <v>2621700</v>
      </c>
    </row>
    <row r="69" spans="2:8" x14ac:dyDescent="0.25">
      <c r="B69" s="65" t="s">
        <v>447</v>
      </c>
      <c r="C69" s="70">
        <v>7</v>
      </c>
      <c r="D69" s="71">
        <v>9.3000000000000007</v>
      </c>
      <c r="E69" s="71">
        <v>0.7</v>
      </c>
      <c r="F69" s="72">
        <f t="shared" ref="F69:F81" si="10">(H69/D69)/1000</f>
        <v>3.8120967741935483</v>
      </c>
      <c r="G69" s="71">
        <f t="shared" ref="G69:G81" si="11">D69/E69</f>
        <v>13.285714285714288</v>
      </c>
      <c r="H69" s="71">
        <v>35452.5</v>
      </c>
    </row>
    <row r="70" spans="2:8" x14ac:dyDescent="0.25">
      <c r="B70" s="65" t="s">
        <v>448</v>
      </c>
      <c r="C70" s="70">
        <v>1</v>
      </c>
      <c r="D70" s="71">
        <v>1</v>
      </c>
      <c r="E70" s="71">
        <v>7.0000000000000007E-2</v>
      </c>
      <c r="F70" s="72">
        <f t="shared" si="10"/>
        <v>3.794</v>
      </c>
      <c r="G70" s="71">
        <f t="shared" si="11"/>
        <v>14.285714285714285</v>
      </c>
      <c r="H70" s="71">
        <v>3794</v>
      </c>
    </row>
    <row r="71" spans="2:8" x14ac:dyDescent="0.25">
      <c r="B71" s="65" t="s">
        <v>403</v>
      </c>
      <c r="C71" s="70">
        <v>43</v>
      </c>
      <c r="D71" s="71">
        <v>472.3</v>
      </c>
      <c r="E71" s="71">
        <v>44.3</v>
      </c>
      <c r="F71" s="72">
        <f t="shared" si="10"/>
        <v>1.6206754181664196</v>
      </c>
      <c r="G71" s="71">
        <f t="shared" si="11"/>
        <v>10.661399548532732</v>
      </c>
      <c r="H71" s="71">
        <v>765445</v>
      </c>
    </row>
    <row r="72" spans="2:8" x14ac:dyDescent="0.25">
      <c r="B72" s="65" t="s">
        <v>449</v>
      </c>
      <c r="C72" s="70">
        <v>20</v>
      </c>
      <c r="D72" s="71">
        <v>6632.89</v>
      </c>
      <c r="E72" s="71">
        <v>477.67</v>
      </c>
      <c r="F72" s="72">
        <f t="shared" si="10"/>
        <v>2.5384281813809664</v>
      </c>
      <c r="G72" s="71">
        <f t="shared" si="11"/>
        <v>13.885925429689953</v>
      </c>
      <c r="H72" s="71">
        <v>16837114.899999999</v>
      </c>
    </row>
    <row r="73" spans="2:8" x14ac:dyDescent="0.25">
      <c r="B73" s="65" t="s">
        <v>450</v>
      </c>
      <c r="C73" s="70">
        <v>26</v>
      </c>
      <c r="D73" s="71">
        <v>87.2</v>
      </c>
      <c r="E73" s="71">
        <v>11.68</v>
      </c>
      <c r="F73" s="72">
        <f t="shared" si="10"/>
        <v>1.0070642201834863</v>
      </c>
      <c r="G73" s="71">
        <f t="shared" si="11"/>
        <v>7.4657534246575343</v>
      </c>
      <c r="H73" s="71">
        <v>87816</v>
      </c>
    </row>
    <row r="74" spans="2:8" x14ac:dyDescent="0.25">
      <c r="B74" s="65" t="s">
        <v>451</v>
      </c>
      <c r="C74" s="70">
        <v>14</v>
      </c>
      <c r="D74" s="71">
        <v>89.43</v>
      </c>
      <c r="E74" s="71">
        <v>8.1</v>
      </c>
      <c r="F74" s="72">
        <f t="shared" si="10"/>
        <v>2.7156345745275634</v>
      </c>
      <c r="G74" s="71">
        <f t="shared" si="11"/>
        <v>11.040740740740741</v>
      </c>
      <c r="H74" s="71">
        <v>242859.2</v>
      </c>
    </row>
    <row r="75" spans="2:8" x14ac:dyDescent="0.25">
      <c r="B75" s="65" t="s">
        <v>414</v>
      </c>
      <c r="C75" s="70">
        <v>55</v>
      </c>
      <c r="D75" s="71">
        <v>1415</v>
      </c>
      <c r="E75" s="71">
        <v>135</v>
      </c>
      <c r="F75" s="72">
        <f t="shared" si="10"/>
        <v>2.5247349823321557</v>
      </c>
      <c r="G75" s="71">
        <f t="shared" si="11"/>
        <v>10.481481481481481</v>
      </c>
      <c r="H75" s="71">
        <v>3572500</v>
      </c>
    </row>
    <row r="76" spans="2:8" x14ac:dyDescent="0.25">
      <c r="B76" s="65" t="s">
        <v>452</v>
      </c>
      <c r="C76" s="70">
        <v>50</v>
      </c>
      <c r="D76" s="71">
        <v>1485</v>
      </c>
      <c r="E76" s="71">
        <v>125</v>
      </c>
      <c r="F76" s="72">
        <f t="shared" si="10"/>
        <v>1.6525185185185185</v>
      </c>
      <c r="G76" s="71">
        <f t="shared" si="11"/>
        <v>11.88</v>
      </c>
      <c r="H76" s="71">
        <v>2453990</v>
      </c>
    </row>
    <row r="77" spans="2:8" x14ac:dyDescent="0.25">
      <c r="B77" s="65" t="s">
        <v>453</v>
      </c>
      <c r="C77" s="70">
        <v>5</v>
      </c>
      <c r="D77" s="71">
        <v>74</v>
      </c>
      <c r="E77" s="71">
        <v>4</v>
      </c>
      <c r="F77" s="72">
        <f t="shared" si="10"/>
        <v>2.2310810810810811</v>
      </c>
      <c r="G77" s="71">
        <f t="shared" si="11"/>
        <v>18.5</v>
      </c>
      <c r="H77" s="71">
        <v>165100</v>
      </c>
    </row>
    <row r="78" spans="2:8" x14ac:dyDescent="0.25">
      <c r="B78" s="65" t="s">
        <v>404</v>
      </c>
      <c r="C78" s="70">
        <v>123</v>
      </c>
      <c r="D78" s="71">
        <v>6138</v>
      </c>
      <c r="E78" s="71">
        <v>514</v>
      </c>
      <c r="F78" s="72">
        <f t="shared" si="10"/>
        <v>3.0538220918866084</v>
      </c>
      <c r="G78" s="71">
        <f t="shared" si="11"/>
        <v>11.941634241245136</v>
      </c>
      <c r="H78" s="71">
        <v>18744360</v>
      </c>
    </row>
    <row r="79" spans="2:8" x14ac:dyDescent="0.25">
      <c r="B79" s="65" t="s">
        <v>454</v>
      </c>
      <c r="C79" s="70">
        <v>3</v>
      </c>
      <c r="D79" s="71">
        <v>30.22</v>
      </c>
      <c r="E79" s="71">
        <v>4</v>
      </c>
      <c r="F79" s="72">
        <f t="shared" si="10"/>
        <v>3.7010258107213767</v>
      </c>
      <c r="G79" s="71">
        <f t="shared" si="11"/>
        <v>7.5549999999999997</v>
      </c>
      <c r="H79" s="71">
        <v>111845</v>
      </c>
    </row>
    <row r="80" spans="2:8" x14ac:dyDescent="0.25">
      <c r="B80" s="65" t="s">
        <v>455</v>
      </c>
      <c r="C80" s="70">
        <v>3</v>
      </c>
      <c r="D80" s="71">
        <v>3.1</v>
      </c>
      <c r="E80" s="71">
        <v>5</v>
      </c>
      <c r="F80" s="72">
        <f t="shared" si="10"/>
        <v>7.3112903225806445</v>
      </c>
      <c r="G80" s="71">
        <f t="shared" si="11"/>
        <v>0.62</v>
      </c>
      <c r="H80" s="71">
        <v>22665</v>
      </c>
    </row>
    <row r="81" spans="2:8" x14ac:dyDescent="0.25">
      <c r="B81" s="7" t="s">
        <v>456</v>
      </c>
      <c r="C81" s="8">
        <f>SUM(C38:C80)</f>
        <v>1110</v>
      </c>
      <c r="D81" s="9">
        <f>SUM(D38:D80)</f>
        <v>31559.45</v>
      </c>
      <c r="E81" s="9">
        <f>SUM(E38:E80)</f>
        <v>2791.42</v>
      </c>
      <c r="F81" s="10">
        <f t="shared" si="10"/>
        <v>2.6986797076628402</v>
      </c>
      <c r="G81" s="11">
        <f t="shared" si="11"/>
        <v>11.305876578945483</v>
      </c>
      <c r="H81" s="9">
        <f>SUM(H38:H80)</f>
        <v>85168847.300000012</v>
      </c>
    </row>
    <row r="82" spans="2:8" x14ac:dyDescent="0.25">
      <c r="B82" s="74" t="s">
        <v>457</v>
      </c>
      <c r="C82" s="53"/>
      <c r="D82" s="54"/>
      <c r="E82" s="54"/>
      <c r="F82" s="55"/>
      <c r="G82" s="54"/>
      <c r="H82" s="54"/>
    </row>
    <row r="83" spans="2:8" x14ac:dyDescent="0.25">
      <c r="B83" s="65" t="s">
        <v>458</v>
      </c>
      <c r="C83" s="70">
        <v>23</v>
      </c>
      <c r="D83" s="71">
        <v>100.5</v>
      </c>
      <c r="E83" s="71">
        <v>14.5</v>
      </c>
      <c r="F83" s="72">
        <f>(H83/D83)/1000</f>
        <v>5.5970149253731343</v>
      </c>
      <c r="G83" s="71">
        <f>D83/E83</f>
        <v>6.931034482758621</v>
      </c>
      <c r="H83" s="71">
        <v>562500</v>
      </c>
    </row>
    <row r="84" spans="2:8" x14ac:dyDescent="0.25">
      <c r="B84" s="65" t="s">
        <v>401</v>
      </c>
      <c r="C84" s="70">
        <v>3</v>
      </c>
      <c r="D84" s="71">
        <v>15.2</v>
      </c>
      <c r="E84" s="71">
        <v>2.4</v>
      </c>
      <c r="F84" s="72">
        <f>(H84/D84)/1000</f>
        <v>4.2105263157894743</v>
      </c>
      <c r="G84" s="71">
        <f>D84/E84</f>
        <v>6.333333333333333</v>
      </c>
      <c r="H84" s="71">
        <v>64000</v>
      </c>
    </row>
    <row r="85" spans="2:8" x14ac:dyDescent="0.25">
      <c r="B85" s="56" t="s">
        <v>459</v>
      </c>
      <c r="C85" s="57">
        <f>SUM(C83:C84)</f>
        <v>26</v>
      </c>
      <c r="D85" s="58">
        <f>SUM(D83:D84)</f>
        <v>115.7</v>
      </c>
      <c r="E85" s="58">
        <f>SUM(E83:E84)</f>
        <v>16.899999999999999</v>
      </c>
      <c r="F85" s="59">
        <f>(H85/D85)/1000</f>
        <v>5.4148660328435607</v>
      </c>
      <c r="G85" s="58">
        <f>D85/E85</f>
        <v>6.8461538461538467</v>
      </c>
      <c r="H85" s="58">
        <f>SUM(H83:H84)</f>
        <v>626500</v>
      </c>
    </row>
    <row r="86" spans="2:8" x14ac:dyDescent="0.25">
      <c r="B86" s="19" t="s">
        <v>460</v>
      </c>
      <c r="C86" s="12"/>
      <c r="D86" s="1"/>
      <c r="E86" s="1"/>
      <c r="G86" s="13"/>
    </row>
    <row r="87" spans="2:8" x14ac:dyDescent="0.25">
      <c r="B87" s="65" t="s">
        <v>461</v>
      </c>
      <c r="C87" s="70">
        <v>4</v>
      </c>
      <c r="D87" s="71">
        <v>23.85</v>
      </c>
      <c r="E87" s="71">
        <v>2.6</v>
      </c>
      <c r="F87" s="72">
        <f t="shared" ref="F87:F118" si="12">(H87/D87)/1000</f>
        <v>3.3477148846960167</v>
      </c>
      <c r="G87" s="71">
        <f t="shared" ref="G87:G118" si="13">D87/E87</f>
        <v>9.1730769230769234</v>
      </c>
      <c r="H87" s="71">
        <v>79843</v>
      </c>
    </row>
    <row r="88" spans="2:8" x14ac:dyDescent="0.25">
      <c r="B88" s="65" t="s">
        <v>398</v>
      </c>
      <c r="C88" s="70">
        <v>6</v>
      </c>
      <c r="D88" s="71">
        <v>155.19999999999999</v>
      </c>
      <c r="E88" s="71">
        <v>54</v>
      </c>
      <c r="F88" s="72">
        <f t="shared" si="12"/>
        <v>4.7070231958762889</v>
      </c>
      <c r="G88" s="71">
        <f t="shared" si="13"/>
        <v>2.8740740740740738</v>
      </c>
      <c r="H88" s="71">
        <v>730530</v>
      </c>
    </row>
    <row r="89" spans="2:8" x14ac:dyDescent="0.25">
      <c r="B89" s="65" t="s">
        <v>426</v>
      </c>
      <c r="C89" s="70">
        <v>60</v>
      </c>
      <c r="D89" s="71">
        <v>374</v>
      </c>
      <c r="E89" s="71">
        <v>34</v>
      </c>
      <c r="F89" s="72">
        <f t="shared" si="12"/>
        <v>2.9570588235294117</v>
      </c>
      <c r="G89" s="71">
        <f t="shared" si="13"/>
        <v>11</v>
      </c>
      <c r="H89" s="71">
        <v>1105940</v>
      </c>
    </row>
    <row r="90" spans="2:8" x14ac:dyDescent="0.25">
      <c r="B90" s="65" t="s">
        <v>427</v>
      </c>
      <c r="C90" s="70">
        <v>4</v>
      </c>
      <c r="D90" s="71">
        <v>1</v>
      </c>
      <c r="E90" s="71">
        <v>1</v>
      </c>
      <c r="F90" s="72">
        <f t="shared" si="12"/>
        <v>7.42</v>
      </c>
      <c r="G90" s="71">
        <f t="shared" si="13"/>
        <v>1</v>
      </c>
      <c r="H90" s="71">
        <v>7420</v>
      </c>
    </row>
    <row r="91" spans="2:8" x14ac:dyDescent="0.25">
      <c r="B91" s="65" t="s">
        <v>462</v>
      </c>
      <c r="C91" s="70">
        <v>8</v>
      </c>
      <c r="D91" s="71">
        <v>115.7</v>
      </c>
      <c r="E91" s="71">
        <v>7.55</v>
      </c>
      <c r="F91" s="72">
        <f t="shared" si="12"/>
        <v>3.8190622299049264</v>
      </c>
      <c r="G91" s="71">
        <f t="shared" si="13"/>
        <v>15.32450331125828</v>
      </c>
      <c r="H91" s="71">
        <v>441865.5</v>
      </c>
    </row>
    <row r="92" spans="2:8" x14ac:dyDescent="0.25">
      <c r="B92" s="65" t="s">
        <v>408</v>
      </c>
      <c r="C92" s="70">
        <v>75</v>
      </c>
      <c r="D92" s="71">
        <v>4503</v>
      </c>
      <c r="E92" s="71">
        <v>431</v>
      </c>
      <c r="F92" s="72">
        <f t="shared" si="12"/>
        <v>1.4463113479902288</v>
      </c>
      <c r="G92" s="71">
        <f t="shared" si="13"/>
        <v>10.447795823665894</v>
      </c>
      <c r="H92" s="71">
        <v>6512740</v>
      </c>
    </row>
    <row r="93" spans="2:8" x14ac:dyDescent="0.25">
      <c r="B93" s="65" t="s">
        <v>463</v>
      </c>
      <c r="C93" s="70">
        <v>33</v>
      </c>
      <c r="D93" s="71">
        <v>841</v>
      </c>
      <c r="E93" s="71">
        <v>46</v>
      </c>
      <c r="F93" s="72">
        <f t="shared" si="12"/>
        <v>1.441973840665874</v>
      </c>
      <c r="G93" s="71">
        <f t="shared" si="13"/>
        <v>18.282608695652176</v>
      </c>
      <c r="H93" s="71">
        <v>1212700</v>
      </c>
    </row>
    <row r="94" spans="2:8" x14ac:dyDescent="0.25">
      <c r="B94" s="65" t="s">
        <v>409</v>
      </c>
      <c r="C94" s="70">
        <v>70</v>
      </c>
      <c r="D94" s="71">
        <v>309</v>
      </c>
      <c r="E94" s="71">
        <v>27</v>
      </c>
      <c r="F94" s="72">
        <f t="shared" si="12"/>
        <v>2.9726537216828479</v>
      </c>
      <c r="G94" s="71">
        <f t="shared" si="13"/>
        <v>11.444444444444445</v>
      </c>
      <c r="H94" s="71">
        <v>918550</v>
      </c>
    </row>
    <row r="95" spans="2:8" x14ac:dyDescent="0.25">
      <c r="B95" s="65" t="s">
        <v>428</v>
      </c>
      <c r="C95" s="70">
        <v>3</v>
      </c>
      <c r="D95" s="71">
        <v>39.46</v>
      </c>
      <c r="E95" s="71">
        <v>3.57</v>
      </c>
      <c r="F95" s="72">
        <f t="shared" si="12"/>
        <v>2.4916751140395337</v>
      </c>
      <c r="G95" s="71">
        <f t="shared" si="13"/>
        <v>11.053221288515408</v>
      </c>
      <c r="H95" s="71">
        <v>98321.5</v>
      </c>
    </row>
    <row r="96" spans="2:8" x14ac:dyDescent="0.25">
      <c r="B96" s="65" t="s">
        <v>420</v>
      </c>
      <c r="C96" s="70">
        <v>85</v>
      </c>
      <c r="D96" s="71">
        <v>2290</v>
      </c>
      <c r="E96" s="71">
        <v>148</v>
      </c>
      <c r="F96" s="72">
        <f t="shared" si="12"/>
        <v>3.1353711790393013</v>
      </c>
      <c r="G96" s="71">
        <f t="shared" si="13"/>
        <v>15.472972972972974</v>
      </c>
      <c r="H96" s="71">
        <v>7180000</v>
      </c>
    </row>
    <row r="97" spans="2:8" x14ac:dyDescent="0.25">
      <c r="B97" s="65" t="s">
        <v>464</v>
      </c>
      <c r="C97" s="70">
        <v>20</v>
      </c>
      <c r="D97" s="71">
        <v>1800</v>
      </c>
      <c r="E97" s="71">
        <v>141</v>
      </c>
      <c r="F97" s="72">
        <f t="shared" si="12"/>
        <v>2.0919444444444442</v>
      </c>
      <c r="G97" s="71">
        <f t="shared" si="13"/>
        <v>12.76595744680851</v>
      </c>
      <c r="H97" s="71">
        <v>3765500</v>
      </c>
    </row>
    <row r="98" spans="2:8" x14ac:dyDescent="0.25">
      <c r="B98" s="65" t="s">
        <v>430</v>
      </c>
      <c r="C98" s="70">
        <v>3</v>
      </c>
      <c r="D98" s="71">
        <v>120</v>
      </c>
      <c r="E98" s="71">
        <v>10.8</v>
      </c>
      <c r="F98" s="72">
        <f t="shared" si="12"/>
        <v>2.5083333333333333</v>
      </c>
      <c r="G98" s="71">
        <f t="shared" si="13"/>
        <v>11.111111111111111</v>
      </c>
      <c r="H98" s="71">
        <v>301000</v>
      </c>
    </row>
    <row r="99" spans="2:8" x14ac:dyDescent="0.25">
      <c r="B99" s="65" t="s">
        <v>399</v>
      </c>
      <c r="C99" s="70">
        <v>40</v>
      </c>
      <c r="D99" s="71">
        <v>410.5</v>
      </c>
      <c r="E99" s="71">
        <v>28.1</v>
      </c>
      <c r="F99" s="72">
        <f t="shared" si="12"/>
        <v>2.2425700365408039</v>
      </c>
      <c r="G99" s="71">
        <f t="shared" si="13"/>
        <v>14.608540925266903</v>
      </c>
      <c r="H99" s="71">
        <v>920575</v>
      </c>
    </row>
    <row r="100" spans="2:8" x14ac:dyDescent="0.25">
      <c r="B100" s="65" t="s">
        <v>431</v>
      </c>
      <c r="C100" s="70">
        <v>18</v>
      </c>
      <c r="D100" s="71">
        <v>223</v>
      </c>
      <c r="E100" s="71">
        <v>55.6</v>
      </c>
      <c r="F100" s="72">
        <f t="shared" si="12"/>
        <v>6.2089686098654715</v>
      </c>
      <c r="G100" s="71">
        <f t="shared" si="13"/>
        <v>4.0107913669064743</v>
      </c>
      <c r="H100" s="71">
        <v>1384600</v>
      </c>
    </row>
    <row r="101" spans="2:8" x14ac:dyDescent="0.25">
      <c r="B101" s="65" t="s">
        <v>432</v>
      </c>
      <c r="C101" s="70">
        <v>9</v>
      </c>
      <c r="D101" s="71">
        <v>245.7</v>
      </c>
      <c r="E101" s="71">
        <v>40</v>
      </c>
      <c r="F101" s="72">
        <f t="shared" si="12"/>
        <v>7.8003093203093208</v>
      </c>
      <c r="G101" s="71">
        <f t="shared" si="13"/>
        <v>6.1425000000000001</v>
      </c>
      <c r="H101" s="71">
        <v>1916536</v>
      </c>
    </row>
    <row r="102" spans="2:8" x14ac:dyDescent="0.25">
      <c r="B102" s="65" t="s">
        <v>465</v>
      </c>
      <c r="C102" s="70">
        <v>107</v>
      </c>
      <c r="D102" s="71">
        <v>1060</v>
      </c>
      <c r="E102" s="71">
        <v>111.6</v>
      </c>
      <c r="F102" s="72">
        <f t="shared" si="12"/>
        <v>3.5889622641509438</v>
      </c>
      <c r="G102" s="71">
        <f t="shared" si="13"/>
        <v>9.4982078853046605</v>
      </c>
      <c r="H102" s="71">
        <v>3804300</v>
      </c>
    </row>
    <row r="103" spans="2:8" x14ac:dyDescent="0.25">
      <c r="B103" s="65" t="s">
        <v>466</v>
      </c>
      <c r="C103" s="70">
        <v>3</v>
      </c>
      <c r="D103" s="71">
        <v>3.6</v>
      </c>
      <c r="E103" s="71">
        <v>2.5</v>
      </c>
      <c r="F103" s="72">
        <f t="shared" si="12"/>
        <v>3.9666666666666663</v>
      </c>
      <c r="G103" s="71">
        <f t="shared" si="13"/>
        <v>1.44</v>
      </c>
      <c r="H103" s="71">
        <v>14280</v>
      </c>
    </row>
    <row r="104" spans="2:8" x14ac:dyDescent="0.25">
      <c r="B104" s="65" t="s">
        <v>410</v>
      </c>
      <c r="C104" s="70">
        <v>33</v>
      </c>
      <c r="D104" s="71">
        <v>170</v>
      </c>
      <c r="E104" s="71">
        <v>24.6</v>
      </c>
      <c r="F104" s="72">
        <f t="shared" si="12"/>
        <v>3.4929411764705884</v>
      </c>
      <c r="G104" s="71">
        <f t="shared" si="13"/>
        <v>6.9105691056910565</v>
      </c>
      <c r="H104" s="71">
        <v>593800</v>
      </c>
    </row>
    <row r="105" spans="2:8" x14ac:dyDescent="0.25">
      <c r="B105" s="65" t="s">
        <v>433</v>
      </c>
      <c r="C105" s="70">
        <v>70</v>
      </c>
      <c r="D105" s="71">
        <v>2220</v>
      </c>
      <c r="E105" s="71">
        <v>280</v>
      </c>
      <c r="F105" s="72">
        <f t="shared" si="12"/>
        <v>3.7567567567567566</v>
      </c>
      <c r="G105" s="71">
        <f t="shared" si="13"/>
        <v>7.9285714285714288</v>
      </c>
      <c r="H105" s="71">
        <v>8340000</v>
      </c>
    </row>
    <row r="106" spans="2:8" x14ac:dyDescent="0.25">
      <c r="B106" s="65" t="s">
        <v>467</v>
      </c>
      <c r="C106" s="70">
        <v>8</v>
      </c>
      <c r="D106" s="71">
        <v>65.55</v>
      </c>
      <c r="E106" s="71">
        <v>13</v>
      </c>
      <c r="F106" s="72">
        <f t="shared" si="12"/>
        <v>2.283493516399695</v>
      </c>
      <c r="G106" s="71">
        <f t="shared" si="13"/>
        <v>5.0423076923076922</v>
      </c>
      <c r="H106" s="71">
        <v>149683</v>
      </c>
    </row>
    <row r="107" spans="2:8" x14ac:dyDescent="0.25">
      <c r="B107" s="65" t="s">
        <v>400</v>
      </c>
      <c r="C107" s="70">
        <v>10</v>
      </c>
      <c r="D107" s="71">
        <v>74</v>
      </c>
      <c r="E107" s="71">
        <v>7.5</v>
      </c>
      <c r="F107" s="72">
        <f t="shared" si="12"/>
        <v>2.9989864864864866</v>
      </c>
      <c r="G107" s="71">
        <f t="shared" si="13"/>
        <v>9.8666666666666671</v>
      </c>
      <c r="H107" s="71">
        <v>221925</v>
      </c>
    </row>
    <row r="108" spans="2:8" x14ac:dyDescent="0.25">
      <c r="B108" s="65" t="s">
        <v>468</v>
      </c>
      <c r="C108" s="70">
        <v>2</v>
      </c>
      <c r="D108" s="71">
        <v>112.1</v>
      </c>
      <c r="E108" s="71">
        <v>9.6999999999999993</v>
      </c>
      <c r="F108" s="72">
        <f t="shared" si="12"/>
        <v>2.6845227475468332</v>
      </c>
      <c r="G108" s="71">
        <f t="shared" si="13"/>
        <v>11.556701030927835</v>
      </c>
      <c r="H108" s="71">
        <v>300935</v>
      </c>
    </row>
    <row r="109" spans="2:8" x14ac:dyDescent="0.25">
      <c r="B109" s="65" t="s">
        <v>411</v>
      </c>
      <c r="C109" s="70">
        <v>43</v>
      </c>
      <c r="D109" s="71">
        <v>517.5</v>
      </c>
      <c r="E109" s="71">
        <v>31</v>
      </c>
      <c r="F109" s="72">
        <f t="shared" si="12"/>
        <v>3.5585893719806765</v>
      </c>
      <c r="G109" s="71">
        <f t="shared" si="13"/>
        <v>16.693548387096776</v>
      </c>
      <c r="H109" s="71">
        <v>1841570</v>
      </c>
    </row>
    <row r="110" spans="2:8" x14ac:dyDescent="0.25">
      <c r="B110" s="65" t="s">
        <v>469</v>
      </c>
      <c r="C110" s="70">
        <v>1</v>
      </c>
      <c r="D110" s="71">
        <v>40.700000000000003</v>
      </c>
      <c r="E110" s="71">
        <v>2</v>
      </c>
      <c r="F110" s="72">
        <f t="shared" si="12"/>
        <v>3.6329238329238329</v>
      </c>
      <c r="G110" s="71">
        <f t="shared" si="13"/>
        <v>20.350000000000001</v>
      </c>
      <c r="H110" s="71">
        <v>147860</v>
      </c>
    </row>
    <row r="111" spans="2:8" x14ac:dyDescent="0.25">
      <c r="B111" s="65" t="s">
        <v>421</v>
      </c>
      <c r="C111" s="70">
        <v>67</v>
      </c>
      <c r="D111" s="71">
        <v>399</v>
      </c>
      <c r="E111" s="71">
        <v>45.5</v>
      </c>
      <c r="F111" s="72">
        <f t="shared" si="12"/>
        <v>1.32</v>
      </c>
      <c r="G111" s="71">
        <f t="shared" si="13"/>
        <v>8.7692307692307701</v>
      </c>
      <c r="H111" s="71">
        <v>526680</v>
      </c>
    </row>
    <row r="112" spans="2:8" x14ac:dyDescent="0.25">
      <c r="B112" s="65" t="s">
        <v>434</v>
      </c>
      <c r="C112" s="70">
        <v>19</v>
      </c>
      <c r="D112" s="71">
        <v>457</v>
      </c>
      <c r="E112" s="71">
        <v>61</v>
      </c>
      <c r="F112" s="72">
        <f t="shared" si="12"/>
        <v>2.5</v>
      </c>
      <c r="G112" s="71">
        <f t="shared" si="13"/>
        <v>7.4918032786885247</v>
      </c>
      <c r="H112" s="71">
        <v>1142500</v>
      </c>
    </row>
    <row r="113" spans="2:8" x14ac:dyDescent="0.25">
      <c r="B113" s="65" t="s">
        <v>470</v>
      </c>
      <c r="C113" s="70">
        <v>165</v>
      </c>
      <c r="D113" s="71">
        <v>5235.8999999999996</v>
      </c>
      <c r="E113" s="71">
        <v>1108.7</v>
      </c>
      <c r="F113" s="72">
        <f t="shared" si="12"/>
        <v>2.074185908821788</v>
      </c>
      <c r="G113" s="71">
        <f t="shared" si="13"/>
        <v>4.7225579507531341</v>
      </c>
      <c r="H113" s="71">
        <v>10860230</v>
      </c>
    </row>
    <row r="114" spans="2:8" x14ac:dyDescent="0.25">
      <c r="B114" s="65" t="s">
        <v>401</v>
      </c>
      <c r="C114" s="70">
        <v>23</v>
      </c>
      <c r="D114" s="71">
        <v>539.04999999999995</v>
      </c>
      <c r="E114" s="71">
        <v>80.45</v>
      </c>
      <c r="F114" s="72">
        <f t="shared" si="12"/>
        <v>3.7506121881087102</v>
      </c>
      <c r="G114" s="71">
        <f t="shared" si="13"/>
        <v>6.7004350528278422</v>
      </c>
      <c r="H114" s="71">
        <v>2021767.5</v>
      </c>
    </row>
    <row r="115" spans="2:8" x14ac:dyDescent="0.25">
      <c r="B115" s="65" t="s">
        <v>435</v>
      </c>
      <c r="C115" s="70">
        <v>9</v>
      </c>
      <c r="D115" s="71">
        <v>71.5</v>
      </c>
      <c r="E115" s="71">
        <v>8.01</v>
      </c>
      <c r="F115" s="72">
        <f t="shared" si="12"/>
        <v>4.44055944055944</v>
      </c>
      <c r="G115" s="71">
        <f t="shared" si="13"/>
        <v>8.9263420724094882</v>
      </c>
      <c r="H115" s="71">
        <v>317500</v>
      </c>
    </row>
    <row r="116" spans="2:8" x14ac:dyDescent="0.25">
      <c r="B116" s="65" t="s">
        <v>471</v>
      </c>
      <c r="C116" s="70">
        <v>28</v>
      </c>
      <c r="D116" s="71">
        <v>874.2</v>
      </c>
      <c r="E116" s="71">
        <v>102</v>
      </c>
      <c r="F116" s="72">
        <f t="shared" si="12"/>
        <v>3.5880427819720886</v>
      </c>
      <c r="G116" s="71">
        <f t="shared" si="13"/>
        <v>8.5705882352941174</v>
      </c>
      <c r="H116" s="71">
        <v>3136667</v>
      </c>
    </row>
    <row r="117" spans="2:8" x14ac:dyDescent="0.25">
      <c r="B117" s="65" t="s">
        <v>472</v>
      </c>
      <c r="C117" s="70">
        <v>6</v>
      </c>
      <c r="D117" s="71">
        <v>267.93</v>
      </c>
      <c r="E117" s="71">
        <v>37.4</v>
      </c>
      <c r="F117" s="72">
        <f t="shared" si="12"/>
        <v>3.5325066248647037</v>
      </c>
      <c r="G117" s="71">
        <f t="shared" si="13"/>
        <v>7.1639037433155082</v>
      </c>
      <c r="H117" s="71">
        <v>946464.5</v>
      </c>
    </row>
    <row r="118" spans="2:8" x14ac:dyDescent="0.25">
      <c r="B118" s="65" t="s">
        <v>473</v>
      </c>
      <c r="C118" s="70">
        <v>2</v>
      </c>
      <c r="D118" s="71">
        <v>36.1</v>
      </c>
      <c r="E118" s="71">
        <v>35.29</v>
      </c>
      <c r="F118" s="72">
        <f t="shared" si="12"/>
        <v>2.5775623268698058</v>
      </c>
      <c r="G118" s="71">
        <f t="shared" si="13"/>
        <v>1.0229526778124116</v>
      </c>
      <c r="H118" s="71">
        <v>93050</v>
      </c>
    </row>
    <row r="119" spans="2:8" x14ac:dyDescent="0.25">
      <c r="B119" s="65" t="s">
        <v>436</v>
      </c>
      <c r="C119" s="70">
        <v>4</v>
      </c>
      <c r="D119" s="71">
        <v>17.579999999999998</v>
      </c>
      <c r="E119" s="71">
        <v>2.2000000000000002</v>
      </c>
      <c r="F119" s="72">
        <f t="shared" ref="F119:F152" si="14">(H119/D119)/1000</f>
        <v>3.7873037542662122</v>
      </c>
      <c r="G119" s="71">
        <f t="shared" ref="G119:G152" si="15">D119/E119</f>
        <v>7.9909090909090894</v>
      </c>
      <c r="H119" s="71">
        <v>66580.800000000003</v>
      </c>
    </row>
    <row r="120" spans="2:8" x14ac:dyDescent="0.25">
      <c r="B120" s="65" t="s">
        <v>437</v>
      </c>
      <c r="C120" s="70">
        <v>65</v>
      </c>
      <c r="D120" s="71">
        <v>1950</v>
      </c>
      <c r="E120" s="71">
        <v>169</v>
      </c>
      <c r="F120" s="72">
        <f t="shared" si="14"/>
        <v>2.7193846153846151</v>
      </c>
      <c r="G120" s="71">
        <f t="shared" si="15"/>
        <v>11.538461538461538</v>
      </c>
      <c r="H120" s="71">
        <v>5302800</v>
      </c>
    </row>
    <row r="121" spans="2:8" x14ac:dyDescent="0.25">
      <c r="B121" s="65" t="s">
        <v>438</v>
      </c>
      <c r="C121" s="70">
        <v>39</v>
      </c>
      <c r="D121" s="71">
        <v>300.5</v>
      </c>
      <c r="E121" s="71">
        <v>22</v>
      </c>
      <c r="F121" s="72">
        <f t="shared" si="14"/>
        <v>3.5727953410981694</v>
      </c>
      <c r="G121" s="71">
        <f t="shared" si="15"/>
        <v>13.659090909090908</v>
      </c>
      <c r="H121" s="71">
        <v>1073625</v>
      </c>
    </row>
    <row r="122" spans="2:8" x14ac:dyDescent="0.25">
      <c r="B122" s="65" t="s">
        <v>422</v>
      </c>
      <c r="C122" s="70">
        <v>55</v>
      </c>
      <c r="D122" s="71">
        <v>365.4</v>
      </c>
      <c r="E122" s="71">
        <v>61.5</v>
      </c>
      <c r="F122" s="72">
        <f t="shared" si="14"/>
        <v>2.8883962780514509</v>
      </c>
      <c r="G122" s="71">
        <f t="shared" si="15"/>
        <v>5.9414634146341463</v>
      </c>
      <c r="H122" s="71">
        <v>1055420</v>
      </c>
    </row>
    <row r="123" spans="2:8" x14ac:dyDescent="0.25">
      <c r="B123" s="65" t="s">
        <v>474</v>
      </c>
      <c r="C123" s="70">
        <v>11</v>
      </c>
      <c r="D123" s="71">
        <v>281.52</v>
      </c>
      <c r="E123" s="71">
        <v>20.21</v>
      </c>
      <c r="F123" s="72">
        <f t="shared" si="14"/>
        <v>3.3264208581983521</v>
      </c>
      <c r="G123" s="71">
        <f t="shared" si="15"/>
        <v>13.929737753587332</v>
      </c>
      <c r="H123" s="71">
        <v>936454</v>
      </c>
    </row>
    <row r="124" spans="2:8" x14ac:dyDescent="0.25">
      <c r="B124" s="65" t="s">
        <v>475</v>
      </c>
      <c r="C124" s="70">
        <v>72</v>
      </c>
      <c r="D124" s="71">
        <v>551.5</v>
      </c>
      <c r="E124" s="71">
        <v>77</v>
      </c>
      <c r="F124" s="72">
        <f t="shared" si="14"/>
        <v>4.1015412511332725</v>
      </c>
      <c r="G124" s="71">
        <f t="shared" si="15"/>
        <v>7.162337662337662</v>
      </c>
      <c r="H124" s="71">
        <v>2262000</v>
      </c>
    </row>
    <row r="125" spans="2:8" x14ac:dyDescent="0.25">
      <c r="B125" s="65" t="s">
        <v>476</v>
      </c>
      <c r="C125" s="70">
        <v>23</v>
      </c>
      <c r="D125" s="71">
        <v>72.06</v>
      </c>
      <c r="E125" s="71">
        <v>11.46</v>
      </c>
      <c r="F125" s="72">
        <f t="shared" si="14"/>
        <v>3.5408936996946987</v>
      </c>
      <c r="G125" s="71">
        <f t="shared" si="15"/>
        <v>6.2879581151832458</v>
      </c>
      <c r="H125" s="71">
        <v>255156.8</v>
      </c>
    </row>
    <row r="126" spans="2:8" x14ac:dyDescent="0.25">
      <c r="B126" s="65" t="s">
        <v>402</v>
      </c>
      <c r="C126" s="70">
        <v>31</v>
      </c>
      <c r="D126" s="71">
        <v>217.5</v>
      </c>
      <c r="E126" s="71">
        <v>19.3</v>
      </c>
      <c r="F126" s="72">
        <f t="shared" si="14"/>
        <v>3.2570114942528736</v>
      </c>
      <c r="G126" s="71">
        <f t="shared" si="15"/>
        <v>11.269430051813471</v>
      </c>
      <c r="H126" s="71">
        <v>708400</v>
      </c>
    </row>
    <row r="127" spans="2:8" x14ac:dyDescent="0.25">
      <c r="B127" s="65" t="s">
        <v>439</v>
      </c>
      <c r="C127" s="70">
        <v>10</v>
      </c>
      <c r="D127" s="71">
        <v>331.65</v>
      </c>
      <c r="E127" s="71">
        <v>57.86</v>
      </c>
      <c r="F127" s="72">
        <f t="shared" si="14"/>
        <v>5.005894768581336</v>
      </c>
      <c r="G127" s="71">
        <f t="shared" si="15"/>
        <v>5.7319391634980983</v>
      </c>
      <c r="H127" s="71">
        <v>1660205</v>
      </c>
    </row>
    <row r="128" spans="2:8" x14ac:dyDescent="0.25">
      <c r="B128" s="65" t="s">
        <v>440</v>
      </c>
      <c r="C128" s="70">
        <v>24</v>
      </c>
      <c r="D128" s="71">
        <v>306.5</v>
      </c>
      <c r="E128" s="71">
        <v>54.84</v>
      </c>
      <c r="F128" s="72">
        <f t="shared" si="14"/>
        <v>4.4555220228384984</v>
      </c>
      <c r="G128" s="71">
        <f t="shared" si="15"/>
        <v>5.5889861415025521</v>
      </c>
      <c r="H128" s="71">
        <v>1365617.5</v>
      </c>
    </row>
    <row r="129" spans="2:8" x14ac:dyDescent="0.25">
      <c r="B129" s="65" t="s">
        <v>441</v>
      </c>
      <c r="C129" s="70">
        <v>4</v>
      </c>
      <c r="D129" s="71">
        <v>81.400000000000006</v>
      </c>
      <c r="E129" s="71">
        <v>6</v>
      </c>
      <c r="F129" s="72">
        <f t="shared" si="14"/>
        <v>3.5085995085995081</v>
      </c>
      <c r="G129" s="71">
        <f t="shared" si="15"/>
        <v>13.566666666666668</v>
      </c>
      <c r="H129" s="71">
        <v>285600</v>
      </c>
    </row>
    <row r="130" spans="2:8" x14ac:dyDescent="0.25">
      <c r="B130" s="65" t="s">
        <v>442</v>
      </c>
      <c r="C130" s="70">
        <v>6</v>
      </c>
      <c r="D130" s="71">
        <v>70</v>
      </c>
      <c r="E130" s="71">
        <v>6</v>
      </c>
      <c r="F130" s="72">
        <f t="shared" si="14"/>
        <v>4.1857142857142851</v>
      </c>
      <c r="G130" s="71">
        <f t="shared" si="15"/>
        <v>11.666666666666666</v>
      </c>
      <c r="H130" s="71">
        <v>293000</v>
      </c>
    </row>
    <row r="131" spans="2:8" x14ac:dyDescent="0.25">
      <c r="B131" s="65" t="s">
        <v>443</v>
      </c>
      <c r="C131" s="70">
        <v>14</v>
      </c>
      <c r="D131" s="71">
        <v>90</v>
      </c>
      <c r="E131" s="71">
        <v>8</v>
      </c>
      <c r="F131" s="72">
        <f t="shared" si="14"/>
        <v>3.7555555555555555</v>
      </c>
      <c r="G131" s="71">
        <f t="shared" si="15"/>
        <v>11.25</v>
      </c>
      <c r="H131" s="71">
        <v>338000</v>
      </c>
    </row>
    <row r="132" spans="2:8" x14ac:dyDescent="0.25">
      <c r="B132" s="65" t="s">
        <v>444</v>
      </c>
      <c r="C132" s="70">
        <v>24</v>
      </c>
      <c r="D132" s="71">
        <v>122.2</v>
      </c>
      <c r="E132" s="71">
        <v>8.3000000000000007</v>
      </c>
      <c r="F132" s="72">
        <f t="shared" si="14"/>
        <v>1.1525212765957447</v>
      </c>
      <c r="G132" s="71">
        <f t="shared" si="15"/>
        <v>14.722891566265059</v>
      </c>
      <c r="H132" s="71">
        <v>140838.1</v>
      </c>
    </row>
    <row r="133" spans="2:8" x14ac:dyDescent="0.25">
      <c r="B133" s="65" t="s">
        <v>445</v>
      </c>
      <c r="C133" s="70">
        <v>78</v>
      </c>
      <c r="D133" s="71">
        <v>783</v>
      </c>
      <c r="E133" s="71">
        <v>83.5</v>
      </c>
      <c r="F133" s="72">
        <f t="shared" si="14"/>
        <v>2.4477650063856959</v>
      </c>
      <c r="G133" s="71">
        <f t="shared" si="15"/>
        <v>9.3772455089820355</v>
      </c>
      <c r="H133" s="71">
        <v>1916600</v>
      </c>
    </row>
    <row r="134" spans="2:8" x14ac:dyDescent="0.25">
      <c r="B134" s="65" t="s">
        <v>446</v>
      </c>
      <c r="C134" s="70">
        <v>8</v>
      </c>
      <c r="D134" s="71">
        <v>360.9</v>
      </c>
      <c r="E134" s="71">
        <v>85</v>
      </c>
      <c r="F134" s="72">
        <f t="shared" si="14"/>
        <v>5.237309504017734</v>
      </c>
      <c r="G134" s="71">
        <f t="shared" si="15"/>
        <v>4.2458823529411758</v>
      </c>
      <c r="H134" s="71">
        <v>1890145</v>
      </c>
    </row>
    <row r="135" spans="2:8" x14ac:dyDescent="0.25">
      <c r="B135" s="65" t="s">
        <v>447</v>
      </c>
      <c r="C135" s="70">
        <v>7</v>
      </c>
      <c r="D135" s="71">
        <v>19.850000000000001</v>
      </c>
      <c r="E135" s="71">
        <v>1.4</v>
      </c>
      <c r="F135" s="72">
        <f t="shared" si="14"/>
        <v>3.979219143576826</v>
      </c>
      <c r="G135" s="71">
        <f t="shared" si="15"/>
        <v>14.178571428571431</v>
      </c>
      <c r="H135" s="71">
        <v>78987.5</v>
      </c>
    </row>
    <row r="136" spans="2:8" x14ac:dyDescent="0.25">
      <c r="B136" s="65" t="s">
        <v>448</v>
      </c>
      <c r="C136" s="70">
        <v>6</v>
      </c>
      <c r="D136" s="71">
        <v>68.03</v>
      </c>
      <c r="E136" s="71">
        <v>7.15</v>
      </c>
      <c r="F136" s="72">
        <f t="shared" si="14"/>
        <v>4.1152609143025138</v>
      </c>
      <c r="G136" s="71">
        <f t="shared" si="15"/>
        <v>9.5146853146853143</v>
      </c>
      <c r="H136" s="71">
        <v>279961.2</v>
      </c>
    </row>
    <row r="137" spans="2:8" x14ac:dyDescent="0.25">
      <c r="B137" s="65" t="s">
        <v>403</v>
      </c>
      <c r="C137" s="70">
        <v>98</v>
      </c>
      <c r="D137" s="71">
        <v>2227</v>
      </c>
      <c r="E137" s="71">
        <v>298.7</v>
      </c>
      <c r="F137" s="72">
        <f t="shared" si="14"/>
        <v>1.7515536596317915</v>
      </c>
      <c r="G137" s="71">
        <f t="shared" si="15"/>
        <v>7.4556411114830938</v>
      </c>
      <c r="H137" s="71">
        <v>3900710</v>
      </c>
    </row>
    <row r="138" spans="2:8" x14ac:dyDescent="0.25">
      <c r="B138" s="65" t="s">
        <v>449</v>
      </c>
      <c r="C138" s="70">
        <v>10</v>
      </c>
      <c r="D138" s="71">
        <v>2640</v>
      </c>
      <c r="E138" s="71">
        <v>239.89</v>
      </c>
      <c r="F138" s="72">
        <f t="shared" si="14"/>
        <v>2.5551750000000002</v>
      </c>
      <c r="G138" s="71">
        <f t="shared" si="15"/>
        <v>11.005043978490143</v>
      </c>
      <c r="H138" s="71">
        <v>6745662</v>
      </c>
    </row>
    <row r="139" spans="2:8" x14ac:dyDescent="0.25">
      <c r="B139" s="65" t="s">
        <v>477</v>
      </c>
      <c r="C139" s="70">
        <v>12</v>
      </c>
      <c r="D139" s="71">
        <v>88.3</v>
      </c>
      <c r="E139" s="71">
        <v>6</v>
      </c>
      <c r="F139" s="72">
        <f t="shared" si="14"/>
        <v>3.4696489241223101</v>
      </c>
      <c r="G139" s="71">
        <f t="shared" si="15"/>
        <v>14.716666666666667</v>
      </c>
      <c r="H139" s="71">
        <v>306370</v>
      </c>
    </row>
    <row r="140" spans="2:8" x14ac:dyDescent="0.25">
      <c r="B140" s="65" t="s">
        <v>451</v>
      </c>
      <c r="C140" s="70">
        <v>11</v>
      </c>
      <c r="D140" s="71">
        <v>47.84</v>
      </c>
      <c r="E140" s="71">
        <v>5.5</v>
      </c>
      <c r="F140" s="72">
        <f t="shared" si="14"/>
        <v>3.7026337792642141</v>
      </c>
      <c r="G140" s="71">
        <f t="shared" si="15"/>
        <v>8.6981818181818191</v>
      </c>
      <c r="H140" s="71">
        <v>177134</v>
      </c>
    </row>
    <row r="141" spans="2:8" x14ac:dyDescent="0.25">
      <c r="B141" s="65" t="s">
        <v>478</v>
      </c>
      <c r="C141" s="70">
        <v>14</v>
      </c>
      <c r="D141" s="71">
        <v>185</v>
      </c>
      <c r="E141" s="71">
        <v>14.5</v>
      </c>
      <c r="F141" s="72">
        <f t="shared" si="14"/>
        <v>1.6232702702702702</v>
      </c>
      <c r="G141" s="71">
        <f t="shared" si="15"/>
        <v>12.758620689655173</v>
      </c>
      <c r="H141" s="71">
        <v>300305</v>
      </c>
    </row>
    <row r="142" spans="2:8" x14ac:dyDescent="0.25">
      <c r="B142" s="65" t="s">
        <v>479</v>
      </c>
      <c r="C142" s="70">
        <v>3</v>
      </c>
      <c r="D142" s="71">
        <v>7.15</v>
      </c>
      <c r="E142" s="71">
        <v>2.8</v>
      </c>
      <c r="F142" s="72">
        <f t="shared" si="14"/>
        <v>3.8993006993006993</v>
      </c>
      <c r="G142" s="71">
        <f t="shared" si="15"/>
        <v>2.5535714285714288</v>
      </c>
      <c r="H142" s="71">
        <v>27880</v>
      </c>
    </row>
    <row r="143" spans="2:8" x14ac:dyDescent="0.25">
      <c r="B143" s="65" t="s">
        <v>480</v>
      </c>
      <c r="C143" s="70">
        <v>115</v>
      </c>
      <c r="D143" s="71">
        <v>933</v>
      </c>
      <c r="E143" s="71">
        <v>228</v>
      </c>
      <c r="F143" s="72">
        <f t="shared" si="14"/>
        <v>2.1681672025723473</v>
      </c>
      <c r="G143" s="71">
        <f t="shared" si="15"/>
        <v>4.0921052631578947</v>
      </c>
      <c r="H143" s="71">
        <v>2022900</v>
      </c>
    </row>
    <row r="144" spans="2:8" x14ac:dyDescent="0.25">
      <c r="B144" s="65" t="s">
        <v>481</v>
      </c>
      <c r="C144" s="70">
        <v>102</v>
      </c>
      <c r="D144" s="71">
        <v>3049</v>
      </c>
      <c r="E144" s="71">
        <v>741</v>
      </c>
      <c r="F144" s="72">
        <f t="shared" si="14"/>
        <v>2.2463102656608727</v>
      </c>
      <c r="G144" s="71">
        <f t="shared" si="15"/>
        <v>4.1147098515519565</v>
      </c>
      <c r="H144" s="71">
        <v>6849000</v>
      </c>
    </row>
    <row r="145" spans="2:8" x14ac:dyDescent="0.25">
      <c r="B145" s="65" t="s">
        <v>414</v>
      </c>
      <c r="C145" s="70">
        <v>46</v>
      </c>
      <c r="D145" s="71">
        <v>1120</v>
      </c>
      <c r="E145" s="71">
        <v>165</v>
      </c>
      <c r="F145" s="72">
        <f t="shared" si="14"/>
        <v>2.4339285714285714</v>
      </c>
      <c r="G145" s="71">
        <f t="shared" si="15"/>
        <v>6.7878787878787881</v>
      </c>
      <c r="H145" s="71">
        <v>2726000</v>
      </c>
    </row>
    <row r="146" spans="2:8" x14ac:dyDescent="0.25">
      <c r="B146" s="65" t="s">
        <v>452</v>
      </c>
      <c r="C146" s="70">
        <v>115</v>
      </c>
      <c r="D146" s="71">
        <v>2260</v>
      </c>
      <c r="E146" s="71">
        <v>226</v>
      </c>
      <c r="F146" s="72">
        <f t="shared" si="14"/>
        <v>1.9420796460176992</v>
      </c>
      <c r="G146" s="71">
        <f t="shared" si="15"/>
        <v>10</v>
      </c>
      <c r="H146" s="71">
        <v>4389100</v>
      </c>
    </row>
    <row r="147" spans="2:8" x14ac:dyDescent="0.25">
      <c r="B147" s="65" t="s">
        <v>453</v>
      </c>
      <c r="C147" s="70">
        <v>7</v>
      </c>
      <c r="D147" s="71">
        <v>91</v>
      </c>
      <c r="E147" s="71">
        <v>6</v>
      </c>
      <c r="F147" s="72">
        <f t="shared" si="14"/>
        <v>2.68021978021978</v>
      </c>
      <c r="G147" s="71">
        <f t="shared" si="15"/>
        <v>15.166666666666666</v>
      </c>
      <c r="H147" s="71">
        <v>243900</v>
      </c>
    </row>
    <row r="148" spans="2:8" x14ac:dyDescent="0.25">
      <c r="B148" s="65" t="s">
        <v>404</v>
      </c>
      <c r="C148" s="70">
        <v>52</v>
      </c>
      <c r="D148" s="71">
        <v>2986</v>
      </c>
      <c r="E148" s="71">
        <v>250.5</v>
      </c>
      <c r="F148" s="72">
        <f t="shared" si="14"/>
        <v>3.2047287340924311</v>
      </c>
      <c r="G148" s="71">
        <f t="shared" si="15"/>
        <v>11.920159680638722</v>
      </c>
      <c r="H148" s="71">
        <v>9569320</v>
      </c>
    </row>
    <row r="149" spans="2:8" x14ac:dyDescent="0.25">
      <c r="B149" s="65" t="s">
        <v>482</v>
      </c>
      <c r="C149" s="70">
        <v>5</v>
      </c>
      <c r="D149" s="71">
        <v>17.3</v>
      </c>
      <c r="E149" s="71">
        <v>2.92</v>
      </c>
      <c r="F149" s="72">
        <f t="shared" si="14"/>
        <v>6.2136127167630057</v>
      </c>
      <c r="G149" s="71">
        <f t="shared" si="15"/>
        <v>5.9246575342465757</v>
      </c>
      <c r="H149" s="71">
        <v>107495.5</v>
      </c>
    </row>
    <row r="150" spans="2:8" x14ac:dyDescent="0.25">
      <c r="B150" s="65" t="s">
        <v>455</v>
      </c>
      <c r="C150" s="70">
        <v>5</v>
      </c>
      <c r="D150" s="71">
        <v>2.56</v>
      </c>
      <c r="E150" s="71">
        <v>4.45</v>
      </c>
      <c r="F150" s="72">
        <f t="shared" si="14"/>
        <v>7.84375</v>
      </c>
      <c r="G150" s="71">
        <f t="shared" si="15"/>
        <v>0.57528089887640443</v>
      </c>
      <c r="H150" s="71">
        <v>20080</v>
      </c>
    </row>
    <row r="151" spans="2:8" x14ac:dyDescent="0.25">
      <c r="B151" s="65" t="s">
        <v>483</v>
      </c>
      <c r="C151" s="70">
        <v>5</v>
      </c>
      <c r="D151" s="71">
        <v>42.5</v>
      </c>
      <c r="E151" s="71">
        <v>2.8</v>
      </c>
      <c r="F151" s="72">
        <f t="shared" si="14"/>
        <v>3.2487058823529411</v>
      </c>
      <c r="G151" s="71">
        <f t="shared" si="15"/>
        <v>15.178571428571429</v>
      </c>
      <c r="H151" s="71">
        <v>138070</v>
      </c>
    </row>
    <row r="152" spans="2:8" x14ac:dyDescent="0.25">
      <c r="B152" s="7" t="s">
        <v>484</v>
      </c>
      <c r="C152" s="8">
        <f>SUM(C87:C151)</f>
        <v>2115</v>
      </c>
      <c r="D152" s="9">
        <f>SUM(D87:D151)</f>
        <v>45281.780000000006</v>
      </c>
      <c r="E152" s="9">
        <f>SUM(E87:E151)</f>
        <v>5885.2500000000009</v>
      </c>
      <c r="F152" s="10">
        <f t="shared" si="14"/>
        <v>2.6162542726898095</v>
      </c>
      <c r="G152" s="11">
        <f t="shared" si="15"/>
        <v>7.694113249224757</v>
      </c>
      <c r="H152" s="9">
        <f>SUM(H87:H151)</f>
        <v>118468650.39999999</v>
      </c>
    </row>
    <row r="153" spans="2:8" x14ac:dyDescent="0.25">
      <c r="B153" s="19" t="s">
        <v>485</v>
      </c>
      <c r="C153" s="12"/>
      <c r="D153" s="1"/>
      <c r="E153" s="1"/>
      <c r="G153" s="13"/>
    </row>
    <row r="154" spans="2:8" x14ac:dyDescent="0.25">
      <c r="B154" s="65" t="s">
        <v>430</v>
      </c>
      <c r="C154" s="70">
        <v>1</v>
      </c>
      <c r="D154" s="71">
        <v>360</v>
      </c>
      <c r="E154" s="71">
        <v>20</v>
      </c>
      <c r="F154" s="72">
        <f t="shared" ref="F154:F165" si="16">(H154/D154)/1000</f>
        <v>2.75</v>
      </c>
      <c r="G154" s="71">
        <f t="shared" ref="G154:G165" si="17">D154/E154</f>
        <v>18</v>
      </c>
      <c r="H154" s="71">
        <v>990000</v>
      </c>
    </row>
    <row r="155" spans="2:8" x14ac:dyDescent="0.25">
      <c r="B155" s="65" t="s">
        <v>399</v>
      </c>
      <c r="C155" s="70">
        <v>12</v>
      </c>
      <c r="D155" s="71">
        <v>436</v>
      </c>
      <c r="E155" s="71">
        <v>17</v>
      </c>
      <c r="F155" s="72">
        <f t="shared" si="16"/>
        <v>1.8866972477064221</v>
      </c>
      <c r="G155" s="71">
        <f t="shared" si="17"/>
        <v>25.647058823529413</v>
      </c>
      <c r="H155" s="71">
        <v>822600</v>
      </c>
    </row>
    <row r="156" spans="2:8" x14ac:dyDescent="0.25">
      <c r="B156" s="65" t="s">
        <v>470</v>
      </c>
      <c r="C156" s="70">
        <v>7</v>
      </c>
      <c r="D156" s="71">
        <v>25.6</v>
      </c>
      <c r="E156" s="71">
        <v>7</v>
      </c>
      <c r="F156" s="72">
        <f t="shared" si="16"/>
        <v>0.8</v>
      </c>
      <c r="G156" s="71">
        <f t="shared" si="17"/>
        <v>3.6571428571428575</v>
      </c>
      <c r="H156" s="71">
        <v>20480</v>
      </c>
    </row>
    <row r="157" spans="2:8" x14ac:dyDescent="0.25">
      <c r="B157" s="65" t="s">
        <v>437</v>
      </c>
      <c r="C157" s="70">
        <v>50</v>
      </c>
      <c r="D157" s="71">
        <v>842</v>
      </c>
      <c r="E157" s="71">
        <v>39.5</v>
      </c>
      <c r="F157" s="72">
        <f t="shared" si="16"/>
        <v>3.9508313539192401</v>
      </c>
      <c r="G157" s="71">
        <f t="shared" si="17"/>
        <v>21.316455696202532</v>
      </c>
      <c r="H157" s="71">
        <v>3326600</v>
      </c>
    </row>
    <row r="158" spans="2:8" x14ac:dyDescent="0.25">
      <c r="B158" s="65" t="s">
        <v>402</v>
      </c>
      <c r="C158" s="70">
        <v>3</v>
      </c>
      <c r="D158" s="71">
        <v>1</v>
      </c>
      <c r="E158" s="71">
        <v>1.25</v>
      </c>
      <c r="F158" s="72">
        <f t="shared" si="16"/>
        <v>10.199999999999999</v>
      </c>
      <c r="G158" s="71">
        <f t="shared" si="17"/>
        <v>0.8</v>
      </c>
      <c r="H158" s="71">
        <v>10200</v>
      </c>
    </row>
    <row r="159" spans="2:8" x14ac:dyDescent="0.25">
      <c r="B159" s="65" t="s">
        <v>403</v>
      </c>
      <c r="C159" s="70">
        <v>57</v>
      </c>
      <c r="D159" s="71">
        <v>555</v>
      </c>
      <c r="E159" s="71">
        <v>39.5</v>
      </c>
      <c r="F159" s="72">
        <f t="shared" si="16"/>
        <v>2.5409909909909909</v>
      </c>
      <c r="G159" s="71">
        <f t="shared" si="17"/>
        <v>14.050632911392405</v>
      </c>
      <c r="H159" s="71">
        <v>1410250</v>
      </c>
    </row>
    <row r="160" spans="2:8" x14ac:dyDescent="0.25">
      <c r="B160" s="65" t="s">
        <v>451</v>
      </c>
      <c r="C160" s="70">
        <v>8</v>
      </c>
      <c r="D160" s="71">
        <v>27.56</v>
      </c>
      <c r="E160" s="71">
        <v>4.3</v>
      </c>
      <c r="F160" s="72">
        <f t="shared" si="16"/>
        <v>3.1579825834542818</v>
      </c>
      <c r="G160" s="71">
        <f t="shared" si="17"/>
        <v>6.409302325581395</v>
      </c>
      <c r="H160" s="71">
        <v>87034</v>
      </c>
    </row>
    <row r="161" spans="2:8" x14ac:dyDescent="0.25">
      <c r="B161" s="65" t="s">
        <v>478</v>
      </c>
      <c r="C161" s="70">
        <v>6</v>
      </c>
      <c r="D161" s="71">
        <v>4200</v>
      </c>
      <c r="E161" s="71">
        <v>140</v>
      </c>
      <c r="F161" s="72">
        <f t="shared" si="16"/>
        <v>1.4628571428571429</v>
      </c>
      <c r="G161" s="71">
        <f t="shared" si="17"/>
        <v>30</v>
      </c>
      <c r="H161" s="71">
        <v>6144000</v>
      </c>
    </row>
    <row r="162" spans="2:8" x14ac:dyDescent="0.25">
      <c r="B162" s="65" t="s">
        <v>452</v>
      </c>
      <c r="C162" s="70">
        <v>200</v>
      </c>
      <c r="D162" s="71">
        <v>9030</v>
      </c>
      <c r="E162" s="71">
        <v>395</v>
      </c>
      <c r="F162" s="72">
        <f t="shared" si="16"/>
        <v>3.9347729789590251</v>
      </c>
      <c r="G162" s="71">
        <f t="shared" si="17"/>
        <v>22.860759493670887</v>
      </c>
      <c r="H162" s="71">
        <v>35531000</v>
      </c>
    </row>
    <row r="163" spans="2:8" x14ac:dyDescent="0.25">
      <c r="B163" s="65" t="s">
        <v>404</v>
      </c>
      <c r="C163" s="70">
        <v>11</v>
      </c>
      <c r="D163" s="71">
        <v>380</v>
      </c>
      <c r="E163" s="71">
        <v>19.100000000000001</v>
      </c>
      <c r="F163" s="72">
        <f t="shared" si="16"/>
        <v>2.8559210526315786</v>
      </c>
      <c r="G163" s="71">
        <f t="shared" si="17"/>
        <v>19.895287958115183</v>
      </c>
      <c r="H163" s="71">
        <v>1085250</v>
      </c>
    </row>
    <row r="164" spans="2:8" x14ac:dyDescent="0.25">
      <c r="B164" s="65" t="s">
        <v>405</v>
      </c>
      <c r="C164" s="70">
        <v>4</v>
      </c>
      <c r="D164" s="71">
        <v>113.4</v>
      </c>
      <c r="E164" s="71">
        <v>7.1</v>
      </c>
      <c r="F164" s="72">
        <f t="shared" si="16"/>
        <v>3.8465608465608465</v>
      </c>
      <c r="G164" s="71">
        <f t="shared" si="17"/>
        <v>15.971830985915494</v>
      </c>
      <c r="H164" s="71">
        <v>436200</v>
      </c>
    </row>
    <row r="165" spans="2:8" x14ac:dyDescent="0.25">
      <c r="B165" s="7" t="s">
        <v>486</v>
      </c>
      <c r="C165" s="8">
        <f>SUM(C154:C164)</f>
        <v>359</v>
      </c>
      <c r="D165" s="9">
        <f>SUM(D154:D164)</f>
        <v>15970.56</v>
      </c>
      <c r="E165" s="9">
        <f>SUM(E154:E164)</f>
        <v>689.75</v>
      </c>
      <c r="F165" s="10">
        <f t="shared" si="16"/>
        <v>3.1222207612006092</v>
      </c>
      <c r="G165" s="11">
        <f t="shared" si="17"/>
        <v>23.154128307357738</v>
      </c>
      <c r="H165" s="9">
        <f>SUM(H154:H164)</f>
        <v>49863614</v>
      </c>
    </row>
    <row r="166" spans="2:8" x14ac:dyDescent="0.25">
      <c r="B166" s="19" t="s">
        <v>487</v>
      </c>
      <c r="C166" s="12"/>
      <c r="D166" s="1"/>
      <c r="E166" s="1"/>
      <c r="G166" s="13"/>
    </row>
    <row r="167" spans="2:8" x14ac:dyDescent="0.25">
      <c r="B167" s="65" t="s">
        <v>417</v>
      </c>
      <c r="C167" s="70">
        <v>10</v>
      </c>
      <c r="D167" s="71">
        <v>835</v>
      </c>
      <c r="E167" s="71">
        <v>40</v>
      </c>
      <c r="F167" s="72">
        <f t="shared" ref="F167:F199" si="18">(H167/D167)/1000</f>
        <v>1.3706586826347305</v>
      </c>
      <c r="G167" s="71">
        <f t="shared" ref="G167:G199" si="19">D167/E167</f>
        <v>20.875</v>
      </c>
      <c r="H167" s="71">
        <v>1144500</v>
      </c>
    </row>
    <row r="168" spans="2:8" x14ac:dyDescent="0.25">
      <c r="B168" s="65" t="s">
        <v>461</v>
      </c>
      <c r="C168" s="70">
        <v>1</v>
      </c>
      <c r="D168" s="71">
        <v>7.75</v>
      </c>
      <c r="E168" s="71">
        <v>0.4</v>
      </c>
      <c r="F168" s="72">
        <f t="shared" si="18"/>
        <v>3.5851612903225805</v>
      </c>
      <c r="G168" s="71">
        <f t="shared" si="19"/>
        <v>19.375</v>
      </c>
      <c r="H168" s="71">
        <v>27785</v>
      </c>
    </row>
    <row r="169" spans="2:8" x14ac:dyDescent="0.25">
      <c r="B169" s="65" t="s">
        <v>462</v>
      </c>
      <c r="C169" s="70">
        <v>3</v>
      </c>
      <c r="D169" s="71">
        <v>40.4</v>
      </c>
      <c r="E169" s="71">
        <v>2.4</v>
      </c>
      <c r="F169" s="72">
        <f t="shared" si="18"/>
        <v>2.6032425742574259</v>
      </c>
      <c r="G169" s="71">
        <f t="shared" si="19"/>
        <v>16.833333333333332</v>
      </c>
      <c r="H169" s="71">
        <v>105171</v>
      </c>
    </row>
    <row r="170" spans="2:8" x14ac:dyDescent="0.25">
      <c r="B170" s="65" t="s">
        <v>408</v>
      </c>
      <c r="C170" s="70">
        <v>11</v>
      </c>
      <c r="D170" s="71">
        <v>1752</v>
      </c>
      <c r="E170" s="71">
        <v>121.5</v>
      </c>
      <c r="F170" s="72">
        <f t="shared" si="18"/>
        <v>1.0054509132420091</v>
      </c>
      <c r="G170" s="71">
        <f t="shared" si="19"/>
        <v>14.419753086419753</v>
      </c>
      <c r="H170" s="71">
        <v>1761550</v>
      </c>
    </row>
    <row r="171" spans="2:8" x14ac:dyDescent="0.25">
      <c r="B171" s="65" t="s">
        <v>463</v>
      </c>
      <c r="C171" s="70">
        <v>4</v>
      </c>
      <c r="D171" s="71">
        <v>244</v>
      </c>
      <c r="E171" s="71">
        <v>13</v>
      </c>
      <c r="F171" s="72">
        <f t="shared" si="18"/>
        <v>4.4122950819672129</v>
      </c>
      <c r="G171" s="71">
        <f t="shared" si="19"/>
        <v>18.76923076923077</v>
      </c>
      <c r="H171" s="71">
        <v>1076600</v>
      </c>
    </row>
    <row r="172" spans="2:8" x14ac:dyDescent="0.25">
      <c r="B172" s="65" t="s">
        <v>409</v>
      </c>
      <c r="C172" s="70">
        <v>50</v>
      </c>
      <c r="D172" s="71">
        <v>236</v>
      </c>
      <c r="E172" s="71">
        <v>20.8</v>
      </c>
      <c r="F172" s="72">
        <f t="shared" si="18"/>
        <v>1.9877118644067795</v>
      </c>
      <c r="G172" s="71">
        <f t="shared" si="19"/>
        <v>11.346153846153845</v>
      </c>
      <c r="H172" s="71">
        <v>469100</v>
      </c>
    </row>
    <row r="173" spans="2:8" x14ac:dyDescent="0.25">
      <c r="B173" s="65" t="s">
        <v>488</v>
      </c>
      <c r="C173" s="70">
        <v>3</v>
      </c>
      <c r="D173" s="71">
        <v>34.5</v>
      </c>
      <c r="E173" s="71">
        <v>3</v>
      </c>
      <c r="F173" s="72">
        <f t="shared" si="18"/>
        <v>2.5579710144927534</v>
      </c>
      <c r="G173" s="71">
        <f t="shared" si="19"/>
        <v>11.5</v>
      </c>
      <c r="H173" s="71">
        <v>88250</v>
      </c>
    </row>
    <row r="174" spans="2:8" x14ac:dyDescent="0.25">
      <c r="B174" s="65" t="s">
        <v>431</v>
      </c>
      <c r="C174" s="70">
        <v>1</v>
      </c>
      <c r="D174" s="71">
        <v>2.91</v>
      </c>
      <c r="E174" s="71">
        <v>1.41</v>
      </c>
      <c r="F174" s="72">
        <f t="shared" si="18"/>
        <v>3.0367697594501717</v>
      </c>
      <c r="G174" s="71">
        <f t="shared" si="19"/>
        <v>2.063829787234043</v>
      </c>
      <c r="H174" s="71">
        <v>8837</v>
      </c>
    </row>
    <row r="175" spans="2:8" x14ac:dyDescent="0.25">
      <c r="B175" s="65" t="s">
        <v>465</v>
      </c>
      <c r="C175" s="70">
        <v>31</v>
      </c>
      <c r="D175" s="71">
        <v>107.7</v>
      </c>
      <c r="E175" s="71">
        <v>15.2</v>
      </c>
      <c r="F175" s="72">
        <f t="shared" si="18"/>
        <v>3.4095636025998144</v>
      </c>
      <c r="G175" s="71">
        <f t="shared" si="19"/>
        <v>7.0855263157894743</v>
      </c>
      <c r="H175" s="71">
        <v>367210</v>
      </c>
    </row>
    <row r="176" spans="2:8" x14ac:dyDescent="0.25">
      <c r="B176" s="65" t="s">
        <v>410</v>
      </c>
      <c r="C176" s="70">
        <v>22</v>
      </c>
      <c r="D176" s="71">
        <v>109.74</v>
      </c>
      <c r="E176" s="71">
        <v>19.600000000000001</v>
      </c>
      <c r="F176" s="72">
        <f t="shared" si="18"/>
        <v>1.594013121924549</v>
      </c>
      <c r="G176" s="71">
        <f t="shared" si="19"/>
        <v>5.5989795918367342</v>
      </c>
      <c r="H176" s="71">
        <v>174927</v>
      </c>
    </row>
    <row r="177" spans="2:8" x14ac:dyDescent="0.25">
      <c r="B177" s="65" t="s">
        <v>433</v>
      </c>
      <c r="C177" s="70">
        <v>30</v>
      </c>
      <c r="D177" s="71">
        <v>2570</v>
      </c>
      <c r="E177" s="71">
        <v>110</v>
      </c>
      <c r="F177" s="72">
        <f t="shared" si="18"/>
        <v>3.4894941634241246</v>
      </c>
      <c r="G177" s="71">
        <f t="shared" si="19"/>
        <v>23.363636363636363</v>
      </c>
      <c r="H177" s="71">
        <v>8968000</v>
      </c>
    </row>
    <row r="178" spans="2:8" x14ac:dyDescent="0.25">
      <c r="B178" s="65" t="s">
        <v>467</v>
      </c>
      <c r="C178" s="70">
        <v>8</v>
      </c>
      <c r="D178" s="71">
        <v>163.5</v>
      </c>
      <c r="E178" s="71">
        <v>12</v>
      </c>
      <c r="F178" s="72">
        <f t="shared" si="18"/>
        <v>1.36</v>
      </c>
      <c r="G178" s="71">
        <f t="shared" si="19"/>
        <v>13.625</v>
      </c>
      <c r="H178" s="71">
        <v>222360</v>
      </c>
    </row>
    <row r="179" spans="2:8" x14ac:dyDescent="0.25">
      <c r="B179" s="65" t="s">
        <v>400</v>
      </c>
      <c r="C179" s="70">
        <v>5</v>
      </c>
      <c r="D179" s="71">
        <v>71</v>
      </c>
      <c r="E179" s="71">
        <v>4.3</v>
      </c>
      <c r="F179" s="72">
        <f t="shared" si="18"/>
        <v>2.8450704225352115</v>
      </c>
      <c r="G179" s="71">
        <f t="shared" si="19"/>
        <v>16.511627906976745</v>
      </c>
      <c r="H179" s="71">
        <v>202000</v>
      </c>
    </row>
    <row r="180" spans="2:8" x14ac:dyDescent="0.25">
      <c r="B180" s="65" t="s">
        <v>468</v>
      </c>
      <c r="C180" s="70">
        <v>5</v>
      </c>
      <c r="D180" s="71">
        <v>116.9</v>
      </c>
      <c r="E180" s="71">
        <v>7.7</v>
      </c>
      <c r="F180" s="72">
        <f t="shared" si="18"/>
        <v>1.9970915312232675</v>
      </c>
      <c r="G180" s="71">
        <f t="shared" si="19"/>
        <v>15.181818181818182</v>
      </c>
      <c r="H180" s="71">
        <v>233460</v>
      </c>
    </row>
    <row r="181" spans="2:8" x14ac:dyDescent="0.25">
      <c r="B181" s="65" t="s">
        <v>411</v>
      </c>
      <c r="C181" s="70">
        <v>34</v>
      </c>
      <c r="D181" s="71">
        <v>501</v>
      </c>
      <c r="E181" s="71">
        <v>32</v>
      </c>
      <c r="F181" s="72">
        <f t="shared" si="18"/>
        <v>2.9575349301397207</v>
      </c>
      <c r="G181" s="71">
        <f t="shared" si="19"/>
        <v>15.65625</v>
      </c>
      <c r="H181" s="71">
        <v>1481725</v>
      </c>
    </row>
    <row r="182" spans="2:8" x14ac:dyDescent="0.25">
      <c r="B182" s="65" t="s">
        <v>434</v>
      </c>
      <c r="C182" s="70">
        <v>11</v>
      </c>
      <c r="D182" s="71">
        <v>72</v>
      </c>
      <c r="E182" s="71">
        <v>8</v>
      </c>
      <c r="F182" s="72">
        <f t="shared" si="18"/>
        <v>2.5</v>
      </c>
      <c r="G182" s="71">
        <f t="shared" si="19"/>
        <v>9</v>
      </c>
      <c r="H182" s="71">
        <v>180000</v>
      </c>
    </row>
    <row r="183" spans="2:8" x14ac:dyDescent="0.25">
      <c r="B183" s="65" t="s">
        <v>470</v>
      </c>
      <c r="C183" s="70">
        <v>7</v>
      </c>
      <c r="D183" s="71">
        <v>41.2</v>
      </c>
      <c r="E183" s="71">
        <v>6</v>
      </c>
      <c r="F183" s="72">
        <f t="shared" si="18"/>
        <v>1.2553398058252425</v>
      </c>
      <c r="G183" s="71">
        <f t="shared" si="19"/>
        <v>6.8666666666666671</v>
      </c>
      <c r="H183" s="71">
        <v>51720</v>
      </c>
    </row>
    <row r="184" spans="2:8" x14ac:dyDescent="0.25">
      <c r="B184" s="65" t="s">
        <v>401</v>
      </c>
      <c r="C184" s="70">
        <v>6</v>
      </c>
      <c r="D184" s="71">
        <v>349.05</v>
      </c>
      <c r="E184" s="71">
        <v>32.65</v>
      </c>
      <c r="F184" s="72">
        <f t="shared" si="18"/>
        <v>2.8216373012462395</v>
      </c>
      <c r="G184" s="71">
        <f t="shared" si="19"/>
        <v>10.690658499234305</v>
      </c>
      <c r="H184" s="71">
        <v>984892.5</v>
      </c>
    </row>
    <row r="185" spans="2:8" x14ac:dyDescent="0.25">
      <c r="B185" s="65" t="s">
        <v>438</v>
      </c>
      <c r="C185" s="70">
        <v>17</v>
      </c>
      <c r="D185" s="71">
        <v>329.5</v>
      </c>
      <c r="E185" s="71">
        <v>21</v>
      </c>
      <c r="F185" s="72">
        <f t="shared" si="18"/>
        <v>2.8440060698027314</v>
      </c>
      <c r="G185" s="71">
        <f t="shared" si="19"/>
        <v>15.69047619047619</v>
      </c>
      <c r="H185" s="71">
        <v>937100</v>
      </c>
    </row>
    <row r="186" spans="2:8" x14ac:dyDescent="0.25">
      <c r="B186" s="65" t="s">
        <v>489</v>
      </c>
      <c r="C186" s="70">
        <v>35</v>
      </c>
      <c r="D186" s="71">
        <v>4980</v>
      </c>
      <c r="E186" s="71">
        <v>304</v>
      </c>
      <c r="F186" s="72">
        <f t="shared" si="18"/>
        <v>1.5554216867469879</v>
      </c>
      <c r="G186" s="71">
        <f t="shared" si="19"/>
        <v>16.381578947368421</v>
      </c>
      <c r="H186" s="71">
        <v>7746000</v>
      </c>
    </row>
    <row r="187" spans="2:8" x14ac:dyDescent="0.25">
      <c r="B187" s="65" t="s">
        <v>445</v>
      </c>
      <c r="C187" s="70">
        <v>60</v>
      </c>
      <c r="D187" s="71">
        <v>700</v>
      </c>
      <c r="E187" s="71">
        <v>50</v>
      </c>
      <c r="F187" s="72">
        <f t="shared" si="18"/>
        <v>1.23</v>
      </c>
      <c r="G187" s="71">
        <f t="shared" si="19"/>
        <v>14</v>
      </c>
      <c r="H187" s="71">
        <v>861000</v>
      </c>
    </row>
    <row r="188" spans="2:8" x14ac:dyDescent="0.25">
      <c r="B188" s="65" t="s">
        <v>448</v>
      </c>
      <c r="C188" s="70">
        <v>3</v>
      </c>
      <c r="D188" s="71">
        <v>16.850000000000001</v>
      </c>
      <c r="E188" s="71">
        <v>1.53</v>
      </c>
      <c r="F188" s="72">
        <f t="shared" si="18"/>
        <v>1.7781305637982194</v>
      </c>
      <c r="G188" s="71">
        <f t="shared" si="19"/>
        <v>11.013071895424837</v>
      </c>
      <c r="H188" s="71">
        <v>29961.5</v>
      </c>
    </row>
    <row r="189" spans="2:8" x14ac:dyDescent="0.25">
      <c r="B189" s="65" t="s">
        <v>403</v>
      </c>
      <c r="C189" s="70">
        <v>53</v>
      </c>
      <c r="D189" s="71">
        <v>3741</v>
      </c>
      <c r="E189" s="71">
        <v>275</v>
      </c>
      <c r="F189" s="72">
        <f t="shared" si="18"/>
        <v>2.0316359262229349</v>
      </c>
      <c r="G189" s="71">
        <f t="shared" si="19"/>
        <v>13.603636363636364</v>
      </c>
      <c r="H189" s="71">
        <v>7600350</v>
      </c>
    </row>
    <row r="190" spans="2:8" x14ac:dyDescent="0.25">
      <c r="B190" s="65" t="s">
        <v>477</v>
      </c>
      <c r="C190" s="70">
        <v>4</v>
      </c>
      <c r="D190" s="71">
        <v>71.8</v>
      </c>
      <c r="E190" s="71">
        <v>5</v>
      </c>
      <c r="F190" s="72">
        <f t="shared" si="18"/>
        <v>2.6718662952646239</v>
      </c>
      <c r="G190" s="71">
        <f t="shared" si="19"/>
        <v>14.36</v>
      </c>
      <c r="H190" s="71">
        <v>191840</v>
      </c>
    </row>
    <row r="191" spans="2:8" x14ac:dyDescent="0.25">
      <c r="B191" s="65" t="s">
        <v>450</v>
      </c>
      <c r="C191" s="70">
        <v>2</v>
      </c>
      <c r="D191" s="71">
        <v>28.59</v>
      </c>
      <c r="E191" s="71">
        <v>2.48</v>
      </c>
      <c r="F191" s="72">
        <f t="shared" si="18"/>
        <v>1.068905211612452</v>
      </c>
      <c r="G191" s="71">
        <f t="shared" si="19"/>
        <v>11.528225806451612</v>
      </c>
      <c r="H191" s="71">
        <v>30560</v>
      </c>
    </row>
    <row r="192" spans="2:8" x14ac:dyDescent="0.25">
      <c r="B192" s="65" t="s">
        <v>412</v>
      </c>
      <c r="C192" s="70">
        <v>420</v>
      </c>
      <c r="D192" s="71">
        <v>1095</v>
      </c>
      <c r="E192" s="71">
        <v>52</v>
      </c>
      <c r="F192" s="72">
        <f t="shared" si="18"/>
        <v>1.354337899543379</v>
      </c>
      <c r="G192" s="71">
        <f t="shared" si="19"/>
        <v>21.057692307692307</v>
      </c>
      <c r="H192" s="71">
        <v>1483000</v>
      </c>
    </row>
    <row r="193" spans="2:8" x14ac:dyDescent="0.25">
      <c r="B193" s="65" t="s">
        <v>451</v>
      </c>
      <c r="C193" s="70">
        <v>16</v>
      </c>
      <c r="D193" s="71">
        <v>272.11</v>
      </c>
      <c r="E193" s="71">
        <v>18.7</v>
      </c>
      <c r="F193" s="72">
        <f t="shared" si="18"/>
        <v>3.3387023630149568</v>
      </c>
      <c r="G193" s="71">
        <f t="shared" si="19"/>
        <v>14.551336898395723</v>
      </c>
      <c r="H193" s="71">
        <v>908494.3</v>
      </c>
    </row>
    <row r="194" spans="2:8" x14ac:dyDescent="0.25">
      <c r="B194" s="65" t="s">
        <v>413</v>
      </c>
      <c r="C194" s="70">
        <v>56</v>
      </c>
      <c r="D194" s="71">
        <v>2388</v>
      </c>
      <c r="E194" s="71">
        <v>98</v>
      </c>
      <c r="F194" s="72">
        <f t="shared" si="18"/>
        <v>2.5146566164154107</v>
      </c>
      <c r="G194" s="71">
        <f t="shared" si="19"/>
        <v>24.367346938775512</v>
      </c>
      <c r="H194" s="71">
        <v>6005000</v>
      </c>
    </row>
    <row r="195" spans="2:8" x14ac:dyDescent="0.25">
      <c r="B195" s="65" t="s">
        <v>479</v>
      </c>
      <c r="C195" s="70">
        <v>6</v>
      </c>
      <c r="D195" s="71">
        <v>120</v>
      </c>
      <c r="E195" s="71">
        <v>12.3</v>
      </c>
      <c r="F195" s="72">
        <f t="shared" si="18"/>
        <v>1.8566666666666667</v>
      </c>
      <c r="G195" s="71">
        <f t="shared" si="19"/>
        <v>9.7560975609756095</v>
      </c>
      <c r="H195" s="71">
        <v>222800</v>
      </c>
    </row>
    <row r="196" spans="2:8" x14ac:dyDescent="0.25">
      <c r="B196" s="65" t="s">
        <v>480</v>
      </c>
      <c r="C196" s="70">
        <v>33</v>
      </c>
      <c r="D196" s="71">
        <v>565</v>
      </c>
      <c r="E196" s="71">
        <v>186</v>
      </c>
      <c r="F196" s="72">
        <f t="shared" si="18"/>
        <v>1.9925663716814159</v>
      </c>
      <c r="G196" s="71">
        <f t="shared" si="19"/>
        <v>3.0376344086021505</v>
      </c>
      <c r="H196" s="71">
        <v>1125800</v>
      </c>
    </row>
    <row r="197" spans="2:8" x14ac:dyDescent="0.25">
      <c r="B197" s="65" t="s">
        <v>481</v>
      </c>
      <c r="C197" s="70">
        <v>23</v>
      </c>
      <c r="D197" s="71">
        <v>356.5</v>
      </c>
      <c r="E197" s="71">
        <v>46.3</v>
      </c>
      <c r="F197" s="72">
        <f t="shared" si="18"/>
        <v>1.6230014025245441</v>
      </c>
      <c r="G197" s="71">
        <f t="shared" si="19"/>
        <v>7.6997840172786178</v>
      </c>
      <c r="H197" s="71">
        <v>578600</v>
      </c>
    </row>
    <row r="198" spans="2:8" x14ac:dyDescent="0.25">
      <c r="B198" s="65" t="s">
        <v>414</v>
      </c>
      <c r="C198" s="70">
        <v>5</v>
      </c>
      <c r="D198" s="71">
        <v>87.5</v>
      </c>
      <c r="E198" s="71">
        <v>10</v>
      </c>
      <c r="F198" s="72">
        <f t="shared" si="18"/>
        <v>2.0857142857142859</v>
      </c>
      <c r="G198" s="71">
        <f t="shared" si="19"/>
        <v>8.75</v>
      </c>
      <c r="H198" s="71">
        <v>182500</v>
      </c>
    </row>
    <row r="199" spans="2:8" x14ac:dyDescent="0.25">
      <c r="B199" s="65" t="s">
        <v>453</v>
      </c>
      <c r="C199" s="70">
        <v>35</v>
      </c>
      <c r="D199" s="71">
        <v>545</v>
      </c>
      <c r="E199" s="71">
        <v>33</v>
      </c>
      <c r="F199" s="72">
        <f t="shared" si="18"/>
        <v>1.7486238532110092</v>
      </c>
      <c r="G199" s="71">
        <f t="shared" si="19"/>
        <v>16.515151515151516</v>
      </c>
      <c r="H199" s="71">
        <v>953000</v>
      </c>
    </row>
    <row r="200" spans="2:8" x14ac:dyDescent="0.25">
      <c r="B200" s="7" t="s">
        <v>490</v>
      </c>
      <c r="C200" s="8">
        <f>SUM(C167:C199)</f>
        <v>1010</v>
      </c>
      <c r="D200" s="9">
        <f>SUM(D167:D199)</f>
        <v>22551.5</v>
      </c>
      <c r="E200" s="9">
        <f>SUM(E167:E199)</f>
        <v>1565.27</v>
      </c>
      <c r="F200" s="10">
        <f t="shared" ref="F200:F203" si="20">(H200/D200)/1000</f>
        <v>2.0576943130168726</v>
      </c>
      <c r="G200" s="11">
        <f t="shared" ref="G200:G203" si="21">D200/E200</f>
        <v>14.407418528432794</v>
      </c>
      <c r="H200" s="9">
        <f>SUM(H167:H199)</f>
        <v>46404093.299999997</v>
      </c>
    </row>
    <row r="201" spans="2:8" x14ac:dyDescent="0.25">
      <c r="B201" s="19" t="s">
        <v>491</v>
      </c>
      <c r="C201" s="12"/>
      <c r="D201" s="1"/>
      <c r="E201" s="1"/>
      <c r="G201" s="13"/>
    </row>
    <row r="202" spans="2:8" x14ac:dyDescent="0.25">
      <c r="B202" s="65" t="s">
        <v>399</v>
      </c>
      <c r="C202" s="70">
        <v>2</v>
      </c>
      <c r="D202" s="71">
        <v>2.35</v>
      </c>
      <c r="E202" s="71">
        <v>0.2</v>
      </c>
      <c r="F202" s="72">
        <f>(H202/D202)/1000</f>
        <v>13.51063829787234</v>
      </c>
      <c r="G202" s="71">
        <f>D202/E202</f>
        <v>11.75</v>
      </c>
      <c r="H202" s="71">
        <v>31750</v>
      </c>
    </row>
    <row r="203" spans="2:8" x14ac:dyDescent="0.25">
      <c r="B203" s="7" t="s">
        <v>492</v>
      </c>
      <c r="C203" s="8">
        <f>SUM(C202)</f>
        <v>2</v>
      </c>
      <c r="D203" s="9">
        <f>SUM(D202)</f>
        <v>2.35</v>
      </c>
      <c r="E203" s="9">
        <f>SUM(E202)</f>
        <v>0.2</v>
      </c>
      <c r="F203" s="10">
        <f t="shared" si="20"/>
        <v>13.51063829787234</v>
      </c>
      <c r="G203" s="11">
        <f t="shared" si="21"/>
        <v>11.75</v>
      </c>
      <c r="H203" s="9">
        <f>SUM(H202)</f>
        <v>31750</v>
      </c>
    </row>
    <row r="204" spans="2:8" x14ac:dyDescent="0.25">
      <c r="B204" s="19" t="s">
        <v>493</v>
      </c>
      <c r="C204" s="12"/>
      <c r="D204" s="1"/>
      <c r="E204" s="1"/>
      <c r="G204" s="13"/>
    </row>
    <row r="205" spans="2:8" x14ac:dyDescent="0.25">
      <c r="B205" s="65" t="s">
        <v>426</v>
      </c>
      <c r="C205" s="70">
        <v>40</v>
      </c>
      <c r="D205" s="71">
        <v>960</v>
      </c>
      <c r="E205" s="71">
        <v>32</v>
      </c>
      <c r="F205" s="72">
        <f t="shared" ref="F205:F225" si="22">(H205/D205)/1000</f>
        <v>5.0231250000000003</v>
      </c>
      <c r="G205" s="71">
        <f t="shared" ref="G205:G225" si="23">D205/E205</f>
        <v>30</v>
      </c>
      <c r="H205" s="71">
        <v>4822200</v>
      </c>
    </row>
    <row r="206" spans="2:8" x14ac:dyDescent="0.25">
      <c r="B206" s="65" t="s">
        <v>427</v>
      </c>
      <c r="C206" s="70">
        <v>5</v>
      </c>
      <c r="D206" s="71">
        <v>48.6</v>
      </c>
      <c r="E206" s="71">
        <v>12</v>
      </c>
      <c r="F206" s="72">
        <f t="shared" si="22"/>
        <v>5.7643004115226342</v>
      </c>
      <c r="G206" s="71">
        <f t="shared" si="23"/>
        <v>4.05</v>
      </c>
      <c r="H206" s="71">
        <v>280145</v>
      </c>
    </row>
    <row r="207" spans="2:8" x14ac:dyDescent="0.25">
      <c r="B207" s="65" t="s">
        <v>462</v>
      </c>
      <c r="C207" s="70">
        <v>3</v>
      </c>
      <c r="D207" s="71">
        <v>1.8</v>
      </c>
      <c r="E207" s="71">
        <v>0.71</v>
      </c>
      <c r="F207" s="72">
        <f t="shared" si="22"/>
        <v>3.5077777777777777</v>
      </c>
      <c r="G207" s="71">
        <f t="shared" si="23"/>
        <v>2.535211267605634</v>
      </c>
      <c r="H207" s="71">
        <v>6314</v>
      </c>
    </row>
    <row r="208" spans="2:8" x14ac:dyDescent="0.25">
      <c r="B208" s="65" t="s">
        <v>408</v>
      </c>
      <c r="C208" s="70">
        <v>155</v>
      </c>
      <c r="D208" s="71">
        <v>15319</v>
      </c>
      <c r="E208" s="71">
        <v>632</v>
      </c>
      <c r="F208" s="72">
        <f t="shared" si="22"/>
        <v>2.5557151250081596</v>
      </c>
      <c r="G208" s="71">
        <f t="shared" si="23"/>
        <v>24.23892405063291</v>
      </c>
      <c r="H208" s="71">
        <v>39151000</v>
      </c>
    </row>
    <row r="209" spans="2:8" x14ac:dyDescent="0.25">
      <c r="B209" s="65" t="s">
        <v>409</v>
      </c>
      <c r="C209" s="70">
        <v>3</v>
      </c>
      <c r="D209" s="71">
        <v>7</v>
      </c>
      <c r="E209" s="71">
        <v>0.5</v>
      </c>
      <c r="F209" s="72">
        <f t="shared" si="22"/>
        <v>1.6285714285714286</v>
      </c>
      <c r="G209" s="71">
        <f t="shared" si="23"/>
        <v>14</v>
      </c>
      <c r="H209" s="71">
        <v>11400</v>
      </c>
    </row>
    <row r="210" spans="2:8" x14ac:dyDescent="0.25">
      <c r="B210" s="65" t="s">
        <v>399</v>
      </c>
      <c r="C210" s="70">
        <v>5</v>
      </c>
      <c r="D210" s="71">
        <v>26.4</v>
      </c>
      <c r="E210" s="71">
        <v>1</v>
      </c>
      <c r="F210" s="72">
        <f t="shared" si="22"/>
        <v>4.1022727272727275</v>
      </c>
      <c r="G210" s="71">
        <f t="shared" si="23"/>
        <v>26.4</v>
      </c>
      <c r="H210" s="71">
        <v>108300</v>
      </c>
    </row>
    <row r="211" spans="2:8" x14ac:dyDescent="0.25">
      <c r="B211" s="65" t="s">
        <v>431</v>
      </c>
      <c r="C211" s="70">
        <v>9</v>
      </c>
      <c r="D211" s="71">
        <v>398.5</v>
      </c>
      <c r="E211" s="71">
        <v>29.15</v>
      </c>
      <c r="F211" s="72">
        <f t="shared" si="22"/>
        <v>4.3716436637390217</v>
      </c>
      <c r="G211" s="71">
        <f t="shared" si="23"/>
        <v>13.670668953687823</v>
      </c>
      <c r="H211" s="71">
        <v>1742100</v>
      </c>
    </row>
    <row r="212" spans="2:8" x14ac:dyDescent="0.25">
      <c r="B212" s="65" t="s">
        <v>465</v>
      </c>
      <c r="C212" s="70">
        <v>80</v>
      </c>
      <c r="D212" s="71">
        <v>1021.3</v>
      </c>
      <c r="E212" s="71">
        <v>180.3</v>
      </c>
      <c r="F212" s="72">
        <f t="shared" si="22"/>
        <v>8.2637814550083242</v>
      </c>
      <c r="G212" s="71">
        <f t="shared" si="23"/>
        <v>5.664448141985579</v>
      </c>
      <c r="H212" s="71">
        <v>8439800</v>
      </c>
    </row>
    <row r="213" spans="2:8" x14ac:dyDescent="0.25">
      <c r="B213" s="65" t="s">
        <v>433</v>
      </c>
      <c r="C213" s="70">
        <v>5</v>
      </c>
      <c r="D213" s="71">
        <v>155</v>
      </c>
      <c r="E213" s="71">
        <v>25</v>
      </c>
      <c r="F213" s="72">
        <f t="shared" si="22"/>
        <v>6.1677419354838712</v>
      </c>
      <c r="G213" s="71">
        <f t="shared" si="23"/>
        <v>6.2</v>
      </c>
      <c r="H213" s="71">
        <v>956000</v>
      </c>
    </row>
    <row r="214" spans="2:8" x14ac:dyDescent="0.25">
      <c r="B214" s="65" t="s">
        <v>467</v>
      </c>
      <c r="C214" s="70">
        <v>5</v>
      </c>
      <c r="D214" s="71">
        <v>30.4</v>
      </c>
      <c r="E214" s="71">
        <v>2.5</v>
      </c>
      <c r="F214" s="72">
        <f t="shared" si="22"/>
        <v>3.1561513157894736</v>
      </c>
      <c r="G214" s="71">
        <f t="shared" si="23"/>
        <v>12.16</v>
      </c>
      <c r="H214" s="71">
        <v>95947</v>
      </c>
    </row>
    <row r="215" spans="2:8" x14ac:dyDescent="0.25">
      <c r="B215" s="65" t="s">
        <v>400</v>
      </c>
      <c r="C215" s="70">
        <v>7</v>
      </c>
      <c r="D215" s="71">
        <v>161</v>
      </c>
      <c r="E215" s="71">
        <v>7.6</v>
      </c>
      <c r="F215" s="72">
        <f t="shared" si="22"/>
        <v>2.8009316770186339</v>
      </c>
      <c r="G215" s="71">
        <f t="shared" si="23"/>
        <v>21.184210526315791</v>
      </c>
      <c r="H215" s="71">
        <v>450950</v>
      </c>
    </row>
    <row r="216" spans="2:8" x14ac:dyDescent="0.25">
      <c r="B216" s="65" t="s">
        <v>411</v>
      </c>
      <c r="C216" s="70">
        <v>6</v>
      </c>
      <c r="D216" s="71">
        <v>2</v>
      </c>
      <c r="E216" s="71">
        <v>0.5</v>
      </c>
      <c r="F216" s="72">
        <f t="shared" si="22"/>
        <v>4.9000000000000004</v>
      </c>
      <c r="G216" s="71">
        <f t="shared" si="23"/>
        <v>4</v>
      </c>
      <c r="H216" s="71">
        <v>9800</v>
      </c>
    </row>
    <row r="217" spans="2:8" x14ac:dyDescent="0.25">
      <c r="B217" s="65" t="s">
        <v>434</v>
      </c>
      <c r="C217" s="70">
        <v>22</v>
      </c>
      <c r="D217" s="71">
        <v>576</v>
      </c>
      <c r="E217" s="71">
        <v>24</v>
      </c>
      <c r="F217" s="72">
        <f t="shared" si="22"/>
        <v>4</v>
      </c>
      <c r="G217" s="71">
        <f t="shared" si="23"/>
        <v>24</v>
      </c>
      <c r="H217" s="71">
        <v>2304000</v>
      </c>
    </row>
    <row r="218" spans="2:8" x14ac:dyDescent="0.25">
      <c r="B218" s="65" t="s">
        <v>437</v>
      </c>
      <c r="C218" s="70">
        <v>6</v>
      </c>
      <c r="D218" s="71">
        <v>1241</v>
      </c>
      <c r="E218" s="71">
        <v>40.5</v>
      </c>
      <c r="F218" s="72">
        <f t="shared" si="22"/>
        <v>3.0292908944399679</v>
      </c>
      <c r="G218" s="71">
        <f t="shared" si="23"/>
        <v>30.641975308641975</v>
      </c>
      <c r="H218" s="71">
        <v>3759350</v>
      </c>
    </row>
    <row r="219" spans="2:8" x14ac:dyDescent="0.25">
      <c r="B219" s="65" t="s">
        <v>438</v>
      </c>
      <c r="C219" s="70">
        <v>6</v>
      </c>
      <c r="D219" s="71">
        <v>156</v>
      </c>
      <c r="E219" s="71">
        <v>9</v>
      </c>
      <c r="F219" s="72">
        <f t="shared" si="22"/>
        <v>3.3272435897435897</v>
      </c>
      <c r="G219" s="71">
        <f t="shared" si="23"/>
        <v>17.333333333333332</v>
      </c>
      <c r="H219" s="71">
        <v>519050</v>
      </c>
    </row>
    <row r="220" spans="2:8" x14ac:dyDescent="0.25">
      <c r="B220" s="65" t="s">
        <v>412</v>
      </c>
      <c r="C220" s="70">
        <v>18</v>
      </c>
      <c r="D220" s="71">
        <v>940</v>
      </c>
      <c r="E220" s="71">
        <v>34</v>
      </c>
      <c r="F220" s="72">
        <f t="shared" si="22"/>
        <v>3.5223404255319153</v>
      </c>
      <c r="G220" s="71">
        <f t="shared" si="23"/>
        <v>27.647058823529413</v>
      </c>
      <c r="H220" s="71">
        <v>3311000</v>
      </c>
    </row>
    <row r="221" spans="2:8" x14ac:dyDescent="0.25">
      <c r="B221" s="65" t="s">
        <v>413</v>
      </c>
      <c r="C221" s="70">
        <v>12</v>
      </c>
      <c r="D221" s="71">
        <v>392</v>
      </c>
      <c r="E221" s="71">
        <v>18</v>
      </c>
      <c r="F221" s="72">
        <f t="shared" si="22"/>
        <v>3.0660714285714286</v>
      </c>
      <c r="G221" s="71">
        <f t="shared" si="23"/>
        <v>21.777777777777779</v>
      </c>
      <c r="H221" s="71">
        <v>1201900</v>
      </c>
    </row>
    <row r="222" spans="2:8" x14ac:dyDescent="0.25">
      <c r="B222" s="65" t="s">
        <v>494</v>
      </c>
      <c r="C222" s="70">
        <v>1</v>
      </c>
      <c r="D222" s="71">
        <v>15</v>
      </c>
      <c r="E222" s="71">
        <v>0.5</v>
      </c>
      <c r="F222" s="72">
        <f t="shared" si="22"/>
        <v>1.3</v>
      </c>
      <c r="G222" s="71">
        <f t="shared" si="23"/>
        <v>30</v>
      </c>
      <c r="H222" s="71">
        <v>19500</v>
      </c>
    </row>
    <row r="223" spans="2:8" x14ac:dyDescent="0.25">
      <c r="B223" s="65" t="s">
        <v>481</v>
      </c>
      <c r="C223" s="70">
        <v>1</v>
      </c>
      <c r="D223" s="71">
        <v>20</v>
      </c>
      <c r="E223" s="71">
        <v>1</v>
      </c>
      <c r="F223" s="72">
        <f t="shared" si="22"/>
        <v>1.825</v>
      </c>
      <c r="G223" s="71">
        <f t="shared" si="23"/>
        <v>20</v>
      </c>
      <c r="H223" s="71">
        <v>36500</v>
      </c>
    </row>
    <row r="224" spans="2:8" x14ac:dyDescent="0.25">
      <c r="B224" s="65" t="s">
        <v>414</v>
      </c>
      <c r="C224" s="70">
        <v>4</v>
      </c>
      <c r="D224" s="71">
        <v>206.6</v>
      </c>
      <c r="E224" s="71">
        <v>10</v>
      </c>
      <c r="F224" s="72">
        <f t="shared" si="22"/>
        <v>2.2381413359148112</v>
      </c>
      <c r="G224" s="71">
        <f t="shared" si="23"/>
        <v>20.66</v>
      </c>
      <c r="H224" s="71">
        <v>462400</v>
      </c>
    </row>
    <row r="225" spans="2:8" x14ac:dyDescent="0.25">
      <c r="B225" s="65" t="s">
        <v>405</v>
      </c>
      <c r="C225" s="70">
        <v>2</v>
      </c>
      <c r="D225" s="71">
        <v>6.78</v>
      </c>
      <c r="E225" s="71">
        <v>0.5</v>
      </c>
      <c r="F225" s="72">
        <f t="shared" si="22"/>
        <v>5.4646017699115044</v>
      </c>
      <c r="G225" s="71">
        <f t="shared" si="23"/>
        <v>13.56</v>
      </c>
      <c r="H225" s="71">
        <v>37050</v>
      </c>
    </row>
    <row r="226" spans="2:8" x14ac:dyDescent="0.25">
      <c r="B226" s="7" t="s">
        <v>495</v>
      </c>
      <c r="C226" s="8">
        <f>SUM(C205:C225)</f>
        <v>395</v>
      </c>
      <c r="D226" s="9">
        <f>SUM(D205:D225)</f>
        <v>21684.379999999997</v>
      </c>
      <c r="E226" s="9">
        <f>SUM(E205:E225)</f>
        <v>1060.7600000000002</v>
      </c>
      <c r="F226" s="10">
        <f t="shared" ref="F226:F256" si="24">(H226/D226)/1000</f>
        <v>3.1232023235158213</v>
      </c>
      <c r="G226" s="11">
        <f t="shared" ref="G226:G256" si="25">D226/E226</f>
        <v>20.442305516799269</v>
      </c>
      <c r="H226" s="9">
        <f>SUM(H205:H225)</f>
        <v>67724706</v>
      </c>
    </row>
    <row r="227" spans="2:8" x14ac:dyDescent="0.25">
      <c r="B227" s="19" t="s">
        <v>496</v>
      </c>
      <c r="C227" s="12"/>
      <c r="D227" s="1"/>
      <c r="E227" s="1"/>
      <c r="G227" s="13"/>
    </row>
    <row r="228" spans="2:8" x14ac:dyDescent="0.25">
      <c r="B228" s="65" t="s">
        <v>427</v>
      </c>
      <c r="C228" s="70">
        <v>1</v>
      </c>
      <c r="D228" s="71">
        <v>10.65</v>
      </c>
      <c r="E228" s="71">
        <v>1.3</v>
      </c>
      <c r="F228" s="72">
        <f>(H228/D228)/1000</f>
        <v>5.9032863849765258</v>
      </c>
      <c r="G228" s="71">
        <f>D228/E228</f>
        <v>8.1923076923076916</v>
      </c>
      <c r="H228" s="71">
        <v>62870</v>
      </c>
    </row>
    <row r="229" spans="2:8" x14ac:dyDescent="0.25">
      <c r="B229" s="65" t="s">
        <v>408</v>
      </c>
      <c r="C229" s="70">
        <v>1</v>
      </c>
      <c r="D229" s="71">
        <v>7</v>
      </c>
      <c r="E229" s="71">
        <v>1.8</v>
      </c>
      <c r="F229" s="72">
        <f>(H229/D229)/1000</f>
        <v>15</v>
      </c>
      <c r="G229" s="71">
        <f>D229/E229</f>
        <v>3.8888888888888888</v>
      </c>
      <c r="H229" s="71">
        <v>105000</v>
      </c>
    </row>
    <row r="230" spans="2:8" x14ac:dyDescent="0.25">
      <c r="B230" s="65" t="s">
        <v>400</v>
      </c>
      <c r="C230" s="70">
        <v>6</v>
      </c>
      <c r="D230" s="71">
        <v>48.1</v>
      </c>
      <c r="E230" s="71">
        <v>5</v>
      </c>
      <c r="F230" s="72">
        <f>(H230/D230)/1000</f>
        <v>7.5</v>
      </c>
      <c r="G230" s="71">
        <f>D230/E230</f>
        <v>9.620000000000001</v>
      </c>
      <c r="H230" s="71">
        <v>360750</v>
      </c>
    </row>
    <row r="231" spans="2:8" x14ac:dyDescent="0.25">
      <c r="B231" s="7" t="s">
        <v>497</v>
      </c>
      <c r="C231" s="8">
        <f>SUM(C228:C230)</f>
        <v>8</v>
      </c>
      <c r="D231" s="9">
        <f>SUM(D228:D230)</f>
        <v>65.75</v>
      </c>
      <c r="E231" s="9">
        <f>SUM(E228:E230)</f>
        <v>8.1</v>
      </c>
      <c r="F231" s="10">
        <f t="shared" si="24"/>
        <v>8.0398479087452461</v>
      </c>
      <c r="G231" s="11">
        <f t="shared" si="25"/>
        <v>8.1172839506172849</v>
      </c>
      <c r="H231" s="9">
        <f>SUM(H228:H230)</f>
        <v>528620</v>
      </c>
    </row>
    <row r="232" spans="2:8" x14ac:dyDescent="0.25">
      <c r="B232" s="19" t="s">
        <v>498</v>
      </c>
      <c r="C232" s="12"/>
      <c r="D232" s="1"/>
      <c r="E232" s="1"/>
      <c r="G232" s="13"/>
    </row>
    <row r="233" spans="2:8" x14ac:dyDescent="0.25">
      <c r="B233" s="65" t="s">
        <v>417</v>
      </c>
      <c r="C233" s="70">
        <v>150</v>
      </c>
      <c r="D233" s="71">
        <v>25992</v>
      </c>
      <c r="E233" s="71">
        <v>1832</v>
      </c>
      <c r="F233" s="72">
        <f t="shared" ref="F233:F255" si="26">(H233/D233)/1000</f>
        <v>2.7803247152970143</v>
      </c>
      <c r="G233" s="71">
        <f t="shared" ref="G233:G255" si="27">D233/E233</f>
        <v>14.187772925764191</v>
      </c>
      <c r="H233" s="71">
        <v>72266200</v>
      </c>
    </row>
    <row r="234" spans="2:8" x14ac:dyDescent="0.25">
      <c r="B234" s="65" t="s">
        <v>427</v>
      </c>
      <c r="C234" s="70">
        <v>1</v>
      </c>
      <c r="D234" s="71">
        <v>102</v>
      </c>
      <c r="E234" s="71">
        <v>16</v>
      </c>
      <c r="F234" s="72">
        <f t="shared" si="26"/>
        <v>2.0509803921568626</v>
      </c>
      <c r="G234" s="71">
        <f t="shared" si="27"/>
        <v>6.375</v>
      </c>
      <c r="H234" s="71">
        <v>209200</v>
      </c>
    </row>
    <row r="235" spans="2:8" x14ac:dyDescent="0.25">
      <c r="B235" s="65" t="s">
        <v>462</v>
      </c>
      <c r="C235" s="70">
        <v>9</v>
      </c>
      <c r="D235" s="71">
        <v>100.2</v>
      </c>
      <c r="E235" s="71">
        <v>7.3</v>
      </c>
      <c r="F235" s="72">
        <f t="shared" si="26"/>
        <v>3.5167664670658683</v>
      </c>
      <c r="G235" s="71">
        <f t="shared" si="27"/>
        <v>13.726027397260275</v>
      </c>
      <c r="H235" s="71">
        <v>352380</v>
      </c>
    </row>
    <row r="236" spans="2:8" x14ac:dyDescent="0.25">
      <c r="B236" s="65" t="s">
        <v>408</v>
      </c>
      <c r="C236" s="70">
        <v>15</v>
      </c>
      <c r="D236" s="71">
        <v>961</v>
      </c>
      <c r="E236" s="71">
        <v>75.400000000000006</v>
      </c>
      <c r="F236" s="72">
        <f t="shared" si="26"/>
        <v>2.1645681581685743</v>
      </c>
      <c r="G236" s="71">
        <f t="shared" si="27"/>
        <v>12.745358090185675</v>
      </c>
      <c r="H236" s="71">
        <v>2080150</v>
      </c>
    </row>
    <row r="237" spans="2:8" x14ac:dyDescent="0.25">
      <c r="B237" s="65" t="s">
        <v>488</v>
      </c>
      <c r="C237" s="70">
        <v>10</v>
      </c>
      <c r="D237" s="71">
        <v>41</v>
      </c>
      <c r="E237" s="71">
        <v>8.5</v>
      </c>
      <c r="F237" s="72">
        <f t="shared" si="26"/>
        <v>3.3353658536585367</v>
      </c>
      <c r="G237" s="71">
        <f t="shared" si="27"/>
        <v>4.8235294117647056</v>
      </c>
      <c r="H237" s="71">
        <v>136750</v>
      </c>
    </row>
    <row r="238" spans="2:8" x14ac:dyDescent="0.25">
      <c r="B238" s="65" t="s">
        <v>420</v>
      </c>
      <c r="C238" s="70">
        <v>35</v>
      </c>
      <c r="D238" s="71">
        <v>491</v>
      </c>
      <c r="E238" s="71">
        <v>40</v>
      </c>
      <c r="F238" s="72">
        <f t="shared" si="26"/>
        <v>3.5794297352342159</v>
      </c>
      <c r="G238" s="71">
        <f t="shared" si="27"/>
        <v>12.275</v>
      </c>
      <c r="H238" s="71">
        <v>1757500</v>
      </c>
    </row>
    <row r="239" spans="2:8" x14ac:dyDescent="0.25">
      <c r="B239" s="65" t="s">
        <v>399</v>
      </c>
      <c r="C239" s="70">
        <v>12</v>
      </c>
      <c r="D239" s="71">
        <v>25.05</v>
      </c>
      <c r="E239" s="71">
        <v>1.6</v>
      </c>
      <c r="F239" s="72">
        <f t="shared" si="26"/>
        <v>3.2161676646706585</v>
      </c>
      <c r="G239" s="71">
        <f t="shared" si="27"/>
        <v>15.65625</v>
      </c>
      <c r="H239" s="71">
        <v>80565</v>
      </c>
    </row>
    <row r="240" spans="2:8" x14ac:dyDescent="0.25">
      <c r="B240" s="65" t="s">
        <v>466</v>
      </c>
      <c r="C240" s="70">
        <v>4</v>
      </c>
      <c r="D240" s="71">
        <v>1</v>
      </c>
      <c r="E240" s="71">
        <v>2.9</v>
      </c>
      <c r="F240" s="72">
        <f t="shared" si="26"/>
        <v>3.26</v>
      </c>
      <c r="G240" s="71">
        <f t="shared" si="27"/>
        <v>0.34482758620689657</v>
      </c>
      <c r="H240" s="71">
        <v>3260</v>
      </c>
    </row>
    <row r="241" spans="2:8" x14ac:dyDescent="0.25">
      <c r="B241" s="65" t="s">
        <v>410</v>
      </c>
      <c r="C241" s="70">
        <v>48</v>
      </c>
      <c r="D241" s="71">
        <v>493.2</v>
      </c>
      <c r="E241" s="71">
        <v>48.3</v>
      </c>
      <c r="F241" s="72">
        <f t="shared" si="26"/>
        <v>3.4308191403081914</v>
      </c>
      <c r="G241" s="71">
        <f t="shared" si="27"/>
        <v>10.211180124223603</v>
      </c>
      <c r="H241" s="71">
        <v>1692080</v>
      </c>
    </row>
    <row r="242" spans="2:8" x14ac:dyDescent="0.25">
      <c r="B242" s="65" t="s">
        <v>400</v>
      </c>
      <c r="C242" s="70">
        <v>2</v>
      </c>
      <c r="D242" s="71">
        <v>16.5</v>
      </c>
      <c r="E242" s="71">
        <v>1.8</v>
      </c>
      <c r="F242" s="72">
        <f t="shared" si="26"/>
        <v>2.4545454545454546</v>
      </c>
      <c r="G242" s="71">
        <f t="shared" si="27"/>
        <v>9.1666666666666661</v>
      </c>
      <c r="H242" s="71">
        <v>40500</v>
      </c>
    </row>
    <row r="243" spans="2:8" x14ac:dyDescent="0.25">
      <c r="B243" s="65" t="s">
        <v>411</v>
      </c>
      <c r="C243" s="70">
        <v>27</v>
      </c>
      <c r="D243" s="71">
        <v>184.5</v>
      </c>
      <c r="E243" s="71">
        <v>21</v>
      </c>
      <c r="F243" s="72">
        <f t="shared" si="26"/>
        <v>3.4642276422764224</v>
      </c>
      <c r="G243" s="71">
        <f t="shared" si="27"/>
        <v>8.7857142857142865</v>
      </c>
      <c r="H243" s="71">
        <v>639150</v>
      </c>
    </row>
    <row r="244" spans="2:8" x14ac:dyDescent="0.25">
      <c r="B244" s="65" t="s">
        <v>473</v>
      </c>
      <c r="C244" s="70">
        <v>12</v>
      </c>
      <c r="D244" s="71">
        <v>240</v>
      </c>
      <c r="E244" s="71">
        <v>20</v>
      </c>
      <c r="F244" s="72">
        <f t="shared" si="26"/>
        <v>1.512</v>
      </c>
      <c r="G244" s="71">
        <f t="shared" si="27"/>
        <v>12</v>
      </c>
      <c r="H244" s="71">
        <v>362880</v>
      </c>
    </row>
    <row r="245" spans="2:8" x14ac:dyDescent="0.25">
      <c r="B245" s="65" t="s">
        <v>436</v>
      </c>
      <c r="C245" s="70">
        <v>6</v>
      </c>
      <c r="D245" s="71">
        <v>38.46</v>
      </c>
      <c r="E245" s="71">
        <v>3.55</v>
      </c>
      <c r="F245" s="72">
        <f t="shared" si="26"/>
        <v>4.5140951638065525</v>
      </c>
      <c r="G245" s="71">
        <f t="shared" si="27"/>
        <v>10.833802816901409</v>
      </c>
      <c r="H245" s="71">
        <v>173612.1</v>
      </c>
    </row>
    <row r="246" spans="2:8" x14ac:dyDescent="0.25">
      <c r="B246" s="65" t="s">
        <v>441</v>
      </c>
      <c r="C246" s="70">
        <v>2</v>
      </c>
      <c r="D246" s="71">
        <v>1960</v>
      </c>
      <c r="E246" s="71">
        <v>110</v>
      </c>
      <c r="F246" s="72">
        <f t="shared" si="26"/>
        <v>2.9364795918367346</v>
      </c>
      <c r="G246" s="71">
        <f t="shared" si="27"/>
        <v>17.818181818181817</v>
      </c>
      <c r="H246" s="71">
        <v>5755500</v>
      </c>
    </row>
    <row r="247" spans="2:8" x14ac:dyDescent="0.25">
      <c r="B247" s="65" t="s">
        <v>445</v>
      </c>
      <c r="C247" s="70">
        <v>142</v>
      </c>
      <c r="D247" s="71">
        <v>12628</v>
      </c>
      <c r="E247" s="71">
        <v>902</v>
      </c>
      <c r="F247" s="72">
        <f t="shared" si="26"/>
        <v>2.4532150776053214</v>
      </c>
      <c r="G247" s="71">
        <f t="shared" si="27"/>
        <v>14</v>
      </c>
      <c r="H247" s="71">
        <v>30979200</v>
      </c>
    </row>
    <row r="248" spans="2:8" x14ac:dyDescent="0.25">
      <c r="B248" s="65" t="s">
        <v>448</v>
      </c>
      <c r="C248" s="70">
        <v>2</v>
      </c>
      <c r="D248" s="71">
        <v>8.4</v>
      </c>
      <c r="E248" s="71">
        <v>0.95</v>
      </c>
      <c r="F248" s="72">
        <f t="shared" si="26"/>
        <v>2.7764285714285712</v>
      </c>
      <c r="G248" s="71">
        <f t="shared" si="27"/>
        <v>8.8421052631578956</v>
      </c>
      <c r="H248" s="71">
        <v>23322</v>
      </c>
    </row>
    <row r="249" spans="2:8" x14ac:dyDescent="0.25">
      <c r="B249" s="65" t="s">
        <v>451</v>
      </c>
      <c r="C249" s="70">
        <v>62</v>
      </c>
      <c r="D249" s="71">
        <v>495.25</v>
      </c>
      <c r="E249" s="71">
        <v>38.200000000000003</v>
      </c>
      <c r="F249" s="72">
        <f t="shared" si="26"/>
        <v>4.3724143361938426</v>
      </c>
      <c r="G249" s="71">
        <f t="shared" si="27"/>
        <v>12.964659685863873</v>
      </c>
      <c r="H249" s="71">
        <v>2165438.2000000002</v>
      </c>
    </row>
    <row r="250" spans="2:8" x14ac:dyDescent="0.25">
      <c r="B250" s="65" t="s">
        <v>499</v>
      </c>
      <c r="C250" s="70">
        <v>12</v>
      </c>
      <c r="D250" s="71">
        <v>45.5</v>
      </c>
      <c r="E250" s="71">
        <v>5.0999999999999996</v>
      </c>
      <c r="F250" s="72">
        <f t="shared" si="26"/>
        <v>1.7</v>
      </c>
      <c r="G250" s="71">
        <f t="shared" si="27"/>
        <v>8.9215686274509807</v>
      </c>
      <c r="H250" s="71">
        <v>77350</v>
      </c>
    </row>
    <row r="251" spans="2:8" x14ac:dyDescent="0.25">
      <c r="B251" s="65" t="s">
        <v>479</v>
      </c>
      <c r="C251" s="70">
        <v>15</v>
      </c>
      <c r="D251" s="71">
        <v>15.2</v>
      </c>
      <c r="E251" s="71">
        <v>16.5</v>
      </c>
      <c r="F251" s="72">
        <f t="shared" si="26"/>
        <v>3.0519736842105263</v>
      </c>
      <c r="G251" s="71">
        <f t="shared" si="27"/>
        <v>0.92121212121212115</v>
      </c>
      <c r="H251" s="71">
        <v>46390</v>
      </c>
    </row>
    <row r="252" spans="2:8" x14ac:dyDescent="0.25">
      <c r="B252" s="65" t="s">
        <v>414</v>
      </c>
      <c r="C252" s="70">
        <v>24</v>
      </c>
      <c r="D252" s="71">
        <v>1680</v>
      </c>
      <c r="E252" s="71">
        <v>151</v>
      </c>
      <c r="F252" s="72">
        <f t="shared" si="26"/>
        <v>4.9488095238095235</v>
      </c>
      <c r="G252" s="71">
        <f t="shared" si="27"/>
        <v>11.125827814569536</v>
      </c>
      <c r="H252" s="71">
        <v>8314000</v>
      </c>
    </row>
    <row r="253" spans="2:8" x14ac:dyDescent="0.25">
      <c r="B253" s="65" t="s">
        <v>452</v>
      </c>
      <c r="C253" s="70">
        <v>6</v>
      </c>
      <c r="D253" s="71">
        <v>65</v>
      </c>
      <c r="E253" s="71">
        <v>6.5</v>
      </c>
      <c r="F253" s="72">
        <f t="shared" si="26"/>
        <v>2.016923076923077</v>
      </c>
      <c r="G253" s="71">
        <f t="shared" si="27"/>
        <v>10</v>
      </c>
      <c r="H253" s="71">
        <v>131100</v>
      </c>
    </row>
    <row r="254" spans="2:8" x14ac:dyDescent="0.25">
      <c r="B254" s="65" t="s">
        <v>453</v>
      </c>
      <c r="C254" s="70">
        <v>267</v>
      </c>
      <c r="D254" s="71">
        <v>31670</v>
      </c>
      <c r="E254" s="71">
        <v>1300</v>
      </c>
      <c r="F254" s="72">
        <f t="shared" si="26"/>
        <v>2.4749289548468583</v>
      </c>
      <c r="G254" s="71">
        <f t="shared" si="27"/>
        <v>24.361538461538462</v>
      </c>
      <c r="H254" s="71">
        <v>78381000</v>
      </c>
    </row>
    <row r="255" spans="2:8" x14ac:dyDescent="0.25">
      <c r="B255" s="65" t="s">
        <v>405</v>
      </c>
      <c r="C255" s="70">
        <v>2</v>
      </c>
      <c r="D255" s="71">
        <v>118</v>
      </c>
      <c r="E255" s="71">
        <v>12</v>
      </c>
      <c r="F255" s="72">
        <f t="shared" si="26"/>
        <v>2.4559322033898305</v>
      </c>
      <c r="G255" s="71">
        <f t="shared" si="27"/>
        <v>9.8333333333333339</v>
      </c>
      <c r="H255" s="71">
        <v>289800</v>
      </c>
    </row>
    <row r="256" spans="2:8" x14ac:dyDescent="0.25">
      <c r="B256" s="7" t="s">
        <v>500</v>
      </c>
      <c r="C256" s="8">
        <f>SUM(C233:C255)</f>
        <v>865</v>
      </c>
      <c r="D256" s="9">
        <f>SUM(D233:D255)</f>
        <v>77371.260000000009</v>
      </c>
      <c r="E256" s="9">
        <f>SUM(E233:E255)</f>
        <v>4620.6000000000004</v>
      </c>
      <c r="F256" s="10">
        <f t="shared" si="24"/>
        <v>2.661935805362353</v>
      </c>
      <c r="G256" s="11">
        <f t="shared" si="25"/>
        <v>16.74485131801065</v>
      </c>
      <c r="H256" s="9">
        <f>SUM(H233:H255)</f>
        <v>205957327.30000001</v>
      </c>
    </row>
    <row r="257" spans="2:8" x14ac:dyDescent="0.25">
      <c r="B257" s="19" t="s">
        <v>501</v>
      </c>
      <c r="C257" s="12"/>
      <c r="D257" s="1"/>
      <c r="E257" s="1"/>
      <c r="G257" s="13"/>
    </row>
    <row r="258" spans="2:8" x14ac:dyDescent="0.25">
      <c r="B258" s="65" t="s">
        <v>417</v>
      </c>
      <c r="C258" s="70">
        <v>42</v>
      </c>
      <c r="D258" s="71">
        <v>7480</v>
      </c>
      <c r="E258" s="71">
        <v>300</v>
      </c>
      <c r="F258" s="72">
        <f t="shared" ref="F258:F288" si="28">(H258/D258)/1000</f>
        <v>2.5966577540106952</v>
      </c>
      <c r="G258" s="71">
        <f t="shared" ref="G258:G288" si="29">D258/E258</f>
        <v>24.933333333333334</v>
      </c>
      <c r="H258" s="71">
        <v>19423000</v>
      </c>
    </row>
    <row r="259" spans="2:8" x14ac:dyDescent="0.25">
      <c r="B259" s="65" t="s">
        <v>461</v>
      </c>
      <c r="C259" s="70">
        <v>3</v>
      </c>
      <c r="D259" s="71">
        <v>13</v>
      </c>
      <c r="E259" s="71">
        <v>1.9</v>
      </c>
      <c r="F259" s="72">
        <f t="shared" si="28"/>
        <v>3.2112307692307689</v>
      </c>
      <c r="G259" s="71">
        <f t="shared" si="29"/>
        <v>6.8421052631578947</v>
      </c>
      <c r="H259" s="71">
        <v>41746</v>
      </c>
    </row>
    <row r="260" spans="2:8" x14ac:dyDescent="0.25">
      <c r="B260" s="65" t="s">
        <v>398</v>
      </c>
      <c r="C260" s="70">
        <v>5</v>
      </c>
      <c r="D260" s="71">
        <v>60.12</v>
      </c>
      <c r="E260" s="71">
        <v>35.200000000000003</v>
      </c>
      <c r="F260" s="72">
        <f t="shared" si="28"/>
        <v>6.070725216234198</v>
      </c>
      <c r="G260" s="71">
        <f t="shared" si="29"/>
        <v>1.7079545454545453</v>
      </c>
      <c r="H260" s="71">
        <v>364972</v>
      </c>
    </row>
    <row r="261" spans="2:8" x14ac:dyDescent="0.25">
      <c r="B261" s="65" t="s">
        <v>426</v>
      </c>
      <c r="C261" s="70">
        <v>28</v>
      </c>
      <c r="D261" s="71">
        <v>468</v>
      </c>
      <c r="E261" s="71">
        <v>26</v>
      </c>
      <c r="F261" s="72">
        <f t="shared" si="28"/>
        <v>3.0249999999999999</v>
      </c>
      <c r="G261" s="71">
        <f t="shared" si="29"/>
        <v>18</v>
      </c>
      <c r="H261" s="71">
        <v>1415700</v>
      </c>
    </row>
    <row r="262" spans="2:8" x14ac:dyDescent="0.25">
      <c r="B262" s="65" t="s">
        <v>462</v>
      </c>
      <c r="C262" s="70">
        <v>8</v>
      </c>
      <c r="D262" s="71">
        <v>52.8</v>
      </c>
      <c r="E262" s="71">
        <v>5</v>
      </c>
      <c r="F262" s="72">
        <f t="shared" si="28"/>
        <v>3.1800094696969698</v>
      </c>
      <c r="G262" s="71">
        <f t="shared" si="29"/>
        <v>10.559999999999999</v>
      </c>
      <c r="H262" s="71">
        <v>167904.5</v>
      </c>
    </row>
    <row r="263" spans="2:8" x14ac:dyDescent="0.25">
      <c r="B263" s="65" t="s">
        <v>408</v>
      </c>
      <c r="C263" s="70">
        <v>73</v>
      </c>
      <c r="D263" s="71">
        <v>548</v>
      </c>
      <c r="E263" s="71">
        <v>43</v>
      </c>
      <c r="F263" s="72">
        <f t="shared" si="28"/>
        <v>1.7116788321167882</v>
      </c>
      <c r="G263" s="71">
        <f t="shared" si="29"/>
        <v>12.744186046511627</v>
      </c>
      <c r="H263" s="71">
        <v>938000</v>
      </c>
    </row>
    <row r="264" spans="2:8" x14ac:dyDescent="0.25">
      <c r="B264" s="65" t="s">
        <v>463</v>
      </c>
      <c r="C264" s="70">
        <v>2</v>
      </c>
      <c r="D264" s="71">
        <v>14.6</v>
      </c>
      <c r="E264" s="71">
        <v>1</v>
      </c>
      <c r="F264" s="72">
        <f t="shared" si="28"/>
        <v>4.7267123287671238</v>
      </c>
      <c r="G264" s="71">
        <f t="shared" si="29"/>
        <v>14.6</v>
      </c>
      <c r="H264" s="71">
        <v>69010</v>
      </c>
    </row>
    <row r="265" spans="2:8" x14ac:dyDescent="0.25">
      <c r="B265" s="65" t="s">
        <v>488</v>
      </c>
      <c r="C265" s="70">
        <v>6</v>
      </c>
      <c r="D265" s="71">
        <v>25.5</v>
      </c>
      <c r="E265" s="71">
        <v>3</v>
      </c>
      <c r="F265" s="72">
        <f t="shared" si="28"/>
        <v>2.5</v>
      </c>
      <c r="G265" s="71">
        <f t="shared" si="29"/>
        <v>8.5</v>
      </c>
      <c r="H265" s="71">
        <v>63750</v>
      </c>
    </row>
    <row r="266" spans="2:8" x14ac:dyDescent="0.25">
      <c r="B266" s="65" t="s">
        <v>399</v>
      </c>
      <c r="C266" s="70">
        <v>3</v>
      </c>
      <c r="D266" s="71">
        <v>1.8</v>
      </c>
      <c r="E266" s="71">
        <v>0.11</v>
      </c>
      <c r="F266" s="72">
        <f t="shared" si="28"/>
        <v>1.9277777777777778</v>
      </c>
      <c r="G266" s="71">
        <f t="shared" si="29"/>
        <v>16.363636363636363</v>
      </c>
      <c r="H266" s="71">
        <v>3470</v>
      </c>
    </row>
    <row r="267" spans="2:8" x14ac:dyDescent="0.25">
      <c r="B267" s="65" t="s">
        <v>431</v>
      </c>
      <c r="C267" s="70">
        <v>3</v>
      </c>
      <c r="D267" s="71">
        <v>13.7</v>
      </c>
      <c r="E267" s="71">
        <v>4.18</v>
      </c>
      <c r="F267" s="72">
        <f t="shared" si="28"/>
        <v>5.901094890510949</v>
      </c>
      <c r="G267" s="71">
        <f t="shared" si="29"/>
        <v>3.2775119617224879</v>
      </c>
      <c r="H267" s="71">
        <v>80845</v>
      </c>
    </row>
    <row r="268" spans="2:8" x14ac:dyDescent="0.25">
      <c r="B268" s="65" t="s">
        <v>466</v>
      </c>
      <c r="C268" s="70">
        <v>5</v>
      </c>
      <c r="D268" s="71">
        <v>3.15</v>
      </c>
      <c r="E268" s="71">
        <v>1.2</v>
      </c>
      <c r="F268" s="72">
        <f t="shared" si="28"/>
        <v>2.2730158730158734</v>
      </c>
      <c r="G268" s="71">
        <f t="shared" si="29"/>
        <v>2.625</v>
      </c>
      <c r="H268" s="71">
        <v>7160</v>
      </c>
    </row>
    <row r="269" spans="2:8" x14ac:dyDescent="0.25">
      <c r="B269" s="65" t="s">
        <v>410</v>
      </c>
      <c r="C269" s="70">
        <v>20</v>
      </c>
      <c r="D269" s="71">
        <v>543.14</v>
      </c>
      <c r="E269" s="71">
        <v>44.2</v>
      </c>
      <c r="F269" s="72">
        <f t="shared" si="28"/>
        <v>4.007990573332842</v>
      </c>
      <c r="G269" s="71">
        <f t="shared" si="29"/>
        <v>12.288235294117646</v>
      </c>
      <c r="H269" s="71">
        <v>2176900</v>
      </c>
    </row>
    <row r="270" spans="2:8" x14ac:dyDescent="0.25">
      <c r="B270" s="65" t="s">
        <v>400</v>
      </c>
      <c r="C270" s="70">
        <v>4</v>
      </c>
      <c r="D270" s="71">
        <v>54</v>
      </c>
      <c r="E270" s="71">
        <v>5.3</v>
      </c>
      <c r="F270" s="72">
        <f t="shared" si="28"/>
        <v>2.3296296296296295</v>
      </c>
      <c r="G270" s="71">
        <f t="shared" si="29"/>
        <v>10.188679245283019</v>
      </c>
      <c r="H270" s="71">
        <v>125800</v>
      </c>
    </row>
    <row r="271" spans="2:8" x14ac:dyDescent="0.25">
      <c r="B271" s="65" t="s">
        <v>411</v>
      </c>
      <c r="C271" s="70">
        <v>10</v>
      </c>
      <c r="D271" s="71">
        <v>66.75</v>
      </c>
      <c r="E271" s="71">
        <v>6</v>
      </c>
      <c r="F271" s="72">
        <f t="shared" si="28"/>
        <v>3.0899250936329588</v>
      </c>
      <c r="G271" s="71">
        <f t="shared" si="29"/>
        <v>11.125</v>
      </c>
      <c r="H271" s="71">
        <v>206252.5</v>
      </c>
    </row>
    <row r="272" spans="2:8" x14ac:dyDescent="0.25">
      <c r="B272" s="65" t="s">
        <v>470</v>
      </c>
      <c r="C272" s="70">
        <v>4</v>
      </c>
      <c r="D272" s="71">
        <v>31.7</v>
      </c>
      <c r="E272" s="71">
        <v>3.5</v>
      </c>
      <c r="F272" s="72">
        <f t="shared" si="28"/>
        <v>0.86593059936908512</v>
      </c>
      <c r="G272" s="71">
        <f t="shared" si="29"/>
        <v>9.0571428571428569</v>
      </c>
      <c r="H272" s="71">
        <v>27450</v>
      </c>
    </row>
    <row r="273" spans="2:8" x14ac:dyDescent="0.25">
      <c r="B273" s="65" t="s">
        <v>401</v>
      </c>
      <c r="C273" s="70">
        <v>7</v>
      </c>
      <c r="D273" s="71">
        <v>401.01</v>
      </c>
      <c r="E273" s="71">
        <v>37.9</v>
      </c>
      <c r="F273" s="72">
        <f t="shared" si="28"/>
        <v>2.6826163936061445</v>
      </c>
      <c r="G273" s="71">
        <f t="shared" si="29"/>
        <v>10.580738786279683</v>
      </c>
      <c r="H273" s="71">
        <v>1075756</v>
      </c>
    </row>
    <row r="274" spans="2:8" x14ac:dyDescent="0.25">
      <c r="B274" s="65" t="s">
        <v>438</v>
      </c>
      <c r="C274" s="70">
        <v>5</v>
      </c>
      <c r="D274" s="71">
        <v>16</v>
      </c>
      <c r="E274" s="71">
        <v>2</v>
      </c>
      <c r="F274" s="72">
        <f t="shared" si="28"/>
        <v>3.2</v>
      </c>
      <c r="G274" s="71">
        <f t="shared" si="29"/>
        <v>8</v>
      </c>
      <c r="H274" s="71">
        <v>51200</v>
      </c>
    </row>
    <row r="275" spans="2:8" x14ac:dyDescent="0.25">
      <c r="B275" s="65" t="s">
        <v>402</v>
      </c>
      <c r="C275" s="70">
        <v>12</v>
      </c>
      <c r="D275" s="71">
        <v>220</v>
      </c>
      <c r="E275" s="71">
        <v>19.3</v>
      </c>
      <c r="F275" s="72">
        <f t="shared" si="28"/>
        <v>2.1602272727272727</v>
      </c>
      <c r="G275" s="71">
        <f t="shared" si="29"/>
        <v>11.398963730569948</v>
      </c>
      <c r="H275" s="71">
        <v>475250</v>
      </c>
    </row>
    <row r="276" spans="2:8" x14ac:dyDescent="0.25">
      <c r="B276" s="65" t="s">
        <v>439</v>
      </c>
      <c r="C276" s="70">
        <v>4</v>
      </c>
      <c r="D276" s="71">
        <v>3.95</v>
      </c>
      <c r="E276" s="71">
        <v>0.36</v>
      </c>
      <c r="F276" s="72">
        <f t="shared" si="28"/>
        <v>2.863291139240506</v>
      </c>
      <c r="G276" s="71">
        <f t="shared" si="29"/>
        <v>10.972222222222223</v>
      </c>
      <c r="H276" s="71">
        <v>11310</v>
      </c>
    </row>
    <row r="277" spans="2:8" x14ac:dyDescent="0.25">
      <c r="B277" s="65" t="s">
        <v>440</v>
      </c>
      <c r="C277" s="70">
        <v>4</v>
      </c>
      <c r="D277" s="71">
        <v>22.2</v>
      </c>
      <c r="E277" s="71">
        <v>1.8</v>
      </c>
      <c r="F277" s="72">
        <f t="shared" si="28"/>
        <v>2.693603603603604</v>
      </c>
      <c r="G277" s="71">
        <f t="shared" si="29"/>
        <v>12.333333333333332</v>
      </c>
      <c r="H277" s="71">
        <v>59798</v>
      </c>
    </row>
    <row r="278" spans="2:8" x14ac:dyDescent="0.25">
      <c r="B278" s="65" t="s">
        <v>441</v>
      </c>
      <c r="C278" s="70">
        <v>2</v>
      </c>
      <c r="D278" s="71">
        <v>192</v>
      </c>
      <c r="E278" s="71">
        <v>12</v>
      </c>
      <c r="F278" s="72">
        <f t="shared" si="28"/>
        <v>3.2760416666666665</v>
      </c>
      <c r="G278" s="71">
        <f t="shared" si="29"/>
        <v>16</v>
      </c>
      <c r="H278" s="71">
        <v>629000</v>
      </c>
    </row>
    <row r="279" spans="2:8" x14ac:dyDescent="0.25">
      <c r="B279" s="65" t="s">
        <v>444</v>
      </c>
      <c r="C279" s="70">
        <v>8</v>
      </c>
      <c r="D279" s="71">
        <v>9.23</v>
      </c>
      <c r="E279" s="71">
        <v>1.31</v>
      </c>
      <c r="F279" s="72">
        <f t="shared" si="28"/>
        <v>3.0382665222101841</v>
      </c>
      <c r="G279" s="71">
        <f t="shared" si="29"/>
        <v>7.0458015267175576</v>
      </c>
      <c r="H279" s="71">
        <v>28043.200000000001</v>
      </c>
    </row>
    <row r="280" spans="2:8" x14ac:dyDescent="0.25">
      <c r="B280" s="65" t="s">
        <v>502</v>
      </c>
      <c r="C280" s="70">
        <v>1</v>
      </c>
      <c r="D280" s="71">
        <v>26.2</v>
      </c>
      <c r="E280" s="71">
        <v>0.84</v>
      </c>
      <c r="F280" s="72">
        <f t="shared" si="28"/>
        <v>4.2480916030534353</v>
      </c>
      <c r="G280" s="71">
        <f t="shared" si="29"/>
        <v>31.19047619047619</v>
      </c>
      <c r="H280" s="71">
        <v>111300</v>
      </c>
    </row>
    <row r="281" spans="2:8" x14ac:dyDescent="0.25">
      <c r="B281" s="65" t="s">
        <v>445</v>
      </c>
      <c r="C281" s="70">
        <v>107</v>
      </c>
      <c r="D281" s="71">
        <v>3240</v>
      </c>
      <c r="E281" s="71">
        <v>162</v>
      </c>
      <c r="F281" s="72">
        <f t="shared" si="28"/>
        <v>2.2580246913580244</v>
      </c>
      <c r="G281" s="71">
        <f t="shared" si="29"/>
        <v>20</v>
      </c>
      <c r="H281" s="71">
        <v>7316000</v>
      </c>
    </row>
    <row r="282" spans="2:8" x14ac:dyDescent="0.25">
      <c r="B282" s="65" t="s">
        <v>451</v>
      </c>
      <c r="C282" s="70">
        <v>21</v>
      </c>
      <c r="D282" s="71">
        <v>194.12</v>
      </c>
      <c r="E282" s="71">
        <v>14.1</v>
      </c>
      <c r="F282" s="72">
        <f t="shared" si="28"/>
        <v>2.2044405522357304</v>
      </c>
      <c r="G282" s="71">
        <f t="shared" si="29"/>
        <v>13.767375886524823</v>
      </c>
      <c r="H282" s="71">
        <v>427926</v>
      </c>
    </row>
    <row r="283" spans="2:8" x14ac:dyDescent="0.25">
      <c r="B283" s="65" t="s">
        <v>478</v>
      </c>
      <c r="C283" s="70">
        <v>9</v>
      </c>
      <c r="D283" s="71">
        <v>55</v>
      </c>
      <c r="E283" s="71">
        <v>5.5</v>
      </c>
      <c r="F283" s="72">
        <f t="shared" si="28"/>
        <v>0.73909090909090913</v>
      </c>
      <c r="G283" s="71">
        <f t="shared" si="29"/>
        <v>10</v>
      </c>
      <c r="H283" s="71">
        <v>40650</v>
      </c>
    </row>
    <row r="284" spans="2:8" x14ac:dyDescent="0.25">
      <c r="B284" s="65" t="s">
        <v>479</v>
      </c>
      <c r="C284" s="70">
        <v>19</v>
      </c>
      <c r="D284" s="71">
        <v>10.8</v>
      </c>
      <c r="E284" s="71">
        <v>2.5</v>
      </c>
      <c r="F284" s="72">
        <f t="shared" si="28"/>
        <v>2.4037037037037035</v>
      </c>
      <c r="G284" s="71">
        <f t="shared" si="29"/>
        <v>4.32</v>
      </c>
      <c r="H284" s="71">
        <v>25960</v>
      </c>
    </row>
    <row r="285" spans="2:8" x14ac:dyDescent="0.25">
      <c r="B285" s="65" t="s">
        <v>480</v>
      </c>
      <c r="C285" s="70">
        <v>6</v>
      </c>
      <c r="D285" s="71">
        <v>120</v>
      </c>
      <c r="E285" s="71">
        <v>20.5</v>
      </c>
      <c r="F285" s="72">
        <f t="shared" si="28"/>
        <v>3.0766666666666667</v>
      </c>
      <c r="G285" s="71">
        <f t="shared" si="29"/>
        <v>5.8536585365853657</v>
      </c>
      <c r="H285" s="71">
        <v>369200</v>
      </c>
    </row>
    <row r="286" spans="2:8" x14ac:dyDescent="0.25">
      <c r="B286" s="65" t="s">
        <v>414</v>
      </c>
      <c r="C286" s="70">
        <v>13</v>
      </c>
      <c r="D286" s="71">
        <v>1134</v>
      </c>
      <c r="E286" s="71">
        <v>73</v>
      </c>
      <c r="F286" s="72">
        <f t="shared" si="28"/>
        <v>3.4533509700176368</v>
      </c>
      <c r="G286" s="71">
        <f t="shared" si="29"/>
        <v>15.534246575342467</v>
      </c>
      <c r="H286" s="71">
        <v>3916100</v>
      </c>
    </row>
    <row r="287" spans="2:8" x14ac:dyDescent="0.25">
      <c r="B287" s="65" t="s">
        <v>453</v>
      </c>
      <c r="C287" s="70">
        <v>16</v>
      </c>
      <c r="D287" s="71">
        <v>1030</v>
      </c>
      <c r="E287" s="71">
        <v>64</v>
      </c>
      <c r="F287" s="72">
        <f t="shared" si="28"/>
        <v>2.1796116504854366</v>
      </c>
      <c r="G287" s="71">
        <f t="shared" si="29"/>
        <v>16.09375</v>
      </c>
      <c r="H287" s="71">
        <v>2245000</v>
      </c>
    </row>
    <row r="288" spans="2:8" x14ac:dyDescent="0.25">
      <c r="B288" s="65" t="s">
        <v>503</v>
      </c>
      <c r="C288" s="70">
        <v>8</v>
      </c>
      <c r="D288" s="71">
        <v>30.05</v>
      </c>
      <c r="E288" s="71">
        <v>2.8</v>
      </c>
      <c r="F288" s="72">
        <f t="shared" si="28"/>
        <v>2.1968386023294513</v>
      </c>
      <c r="G288" s="71">
        <f t="shared" si="29"/>
        <v>10.732142857142858</v>
      </c>
      <c r="H288" s="71">
        <v>66015</v>
      </c>
    </row>
    <row r="289" spans="2:8" x14ac:dyDescent="0.25">
      <c r="B289" s="7" t="s">
        <v>504</v>
      </c>
      <c r="C289" s="8">
        <f>SUM(C258:C288)</f>
        <v>458</v>
      </c>
      <c r="D289" s="9">
        <f>SUM(D258:D288)</f>
        <v>16080.820000000002</v>
      </c>
      <c r="E289" s="9">
        <f>SUM(E258:E288)</f>
        <v>899.49999999999989</v>
      </c>
      <c r="F289" s="10">
        <f t="shared" ref="F289:F329" si="30">(H289/D289)/1000</f>
        <v>2.609348789427405</v>
      </c>
      <c r="G289" s="11">
        <f t="shared" ref="G289:G329" si="31">D289/E289</f>
        <v>17.877509727626464</v>
      </c>
      <c r="H289" s="9">
        <f>SUM(H258:H288)</f>
        <v>41960468.200000003</v>
      </c>
    </row>
    <row r="290" spans="2:8" x14ac:dyDescent="0.25">
      <c r="B290" s="19" t="s">
        <v>505</v>
      </c>
      <c r="C290" s="12"/>
      <c r="D290" s="1"/>
      <c r="E290" s="1"/>
      <c r="G290" s="13"/>
    </row>
    <row r="291" spans="2:8" x14ac:dyDescent="0.25">
      <c r="B291" s="65" t="s">
        <v>408</v>
      </c>
      <c r="C291" s="70">
        <v>3</v>
      </c>
      <c r="D291" s="71">
        <v>8</v>
      </c>
      <c r="E291" s="71">
        <v>3.75</v>
      </c>
      <c r="F291" s="72">
        <f>(H291/D291)/1000</f>
        <v>8</v>
      </c>
      <c r="G291" s="71">
        <f>D291/E291</f>
        <v>2.1333333333333333</v>
      </c>
      <c r="H291" s="71">
        <v>64000</v>
      </c>
    </row>
    <row r="292" spans="2:8" x14ac:dyDescent="0.25">
      <c r="B292" s="65" t="s">
        <v>428</v>
      </c>
      <c r="C292" s="70">
        <v>1</v>
      </c>
      <c r="D292" s="71">
        <v>18</v>
      </c>
      <c r="E292" s="71">
        <v>4.3</v>
      </c>
      <c r="F292" s="72">
        <f>(H292/D292)/1000</f>
        <v>8</v>
      </c>
      <c r="G292" s="71">
        <f>D292/E292</f>
        <v>4.1860465116279073</v>
      </c>
      <c r="H292" s="71">
        <v>144000</v>
      </c>
    </row>
    <row r="293" spans="2:8" x14ac:dyDescent="0.25">
      <c r="B293" s="65" t="s">
        <v>414</v>
      </c>
      <c r="C293" s="70">
        <v>1</v>
      </c>
      <c r="D293" s="71">
        <v>7.15</v>
      </c>
      <c r="E293" s="71">
        <v>1</v>
      </c>
      <c r="F293" s="72">
        <f>(H293/D293)/1000</f>
        <v>9.3496503496503482</v>
      </c>
      <c r="G293" s="71">
        <f>D293/E293</f>
        <v>7.15</v>
      </c>
      <c r="H293" s="71">
        <v>66850</v>
      </c>
    </row>
    <row r="294" spans="2:8" x14ac:dyDescent="0.25">
      <c r="B294" s="65" t="s">
        <v>405</v>
      </c>
      <c r="C294" s="70">
        <v>2</v>
      </c>
      <c r="D294" s="71">
        <v>40</v>
      </c>
      <c r="E294" s="71">
        <v>6</v>
      </c>
      <c r="F294" s="72">
        <f>(H294/D294)/1000</f>
        <v>15</v>
      </c>
      <c r="G294" s="71">
        <f>D294/E294</f>
        <v>6.666666666666667</v>
      </c>
      <c r="H294" s="71">
        <v>600000</v>
      </c>
    </row>
    <row r="295" spans="2:8" x14ac:dyDescent="0.25">
      <c r="B295" s="7" t="s">
        <v>506</v>
      </c>
      <c r="C295" s="8">
        <f>SUM(C291:C294)</f>
        <v>7</v>
      </c>
      <c r="D295" s="9">
        <f>SUM(D291:D294)</f>
        <v>73.150000000000006</v>
      </c>
      <c r="E295" s="9">
        <f>SUM(E291:E294)</f>
        <v>15.05</v>
      </c>
      <c r="F295" s="10">
        <f t="shared" si="30"/>
        <v>11.959671907040327</v>
      </c>
      <c r="G295" s="11">
        <f t="shared" si="31"/>
        <v>4.8604651162790695</v>
      </c>
      <c r="H295" s="9">
        <f>SUM(H291:H294)</f>
        <v>874850</v>
      </c>
    </row>
    <row r="296" spans="2:8" x14ac:dyDescent="0.25">
      <c r="B296" s="19" t="s">
        <v>507</v>
      </c>
      <c r="C296" s="12"/>
      <c r="D296" s="1"/>
      <c r="E296" s="1"/>
      <c r="G296" s="13"/>
    </row>
    <row r="297" spans="2:8" x14ac:dyDescent="0.25">
      <c r="B297" s="65" t="s">
        <v>409</v>
      </c>
      <c r="C297" s="70">
        <v>14</v>
      </c>
      <c r="D297" s="71">
        <v>22.75</v>
      </c>
      <c r="E297" s="71">
        <v>1.55</v>
      </c>
      <c r="F297" s="72">
        <f>(H297/D297)/1000</f>
        <v>3.4654945054945054</v>
      </c>
      <c r="G297" s="71">
        <f>D297/E297</f>
        <v>14.67741935483871</v>
      </c>
      <c r="H297" s="71">
        <v>78840</v>
      </c>
    </row>
    <row r="298" spans="2:8" x14ac:dyDescent="0.25">
      <c r="B298" s="65" t="s">
        <v>401</v>
      </c>
      <c r="C298" s="70">
        <v>1</v>
      </c>
      <c r="D298" s="71">
        <v>2.85</v>
      </c>
      <c r="E298" s="71">
        <v>1</v>
      </c>
      <c r="F298" s="72">
        <f>(H298/D298)/1000</f>
        <v>3.6175438596491225</v>
      </c>
      <c r="G298" s="71">
        <f>D298/E298</f>
        <v>2.85</v>
      </c>
      <c r="H298" s="71">
        <v>10310</v>
      </c>
    </row>
    <row r="299" spans="2:8" x14ac:dyDescent="0.25">
      <c r="B299" s="7" t="s">
        <v>508</v>
      </c>
      <c r="C299" s="8">
        <f>SUM(C297:C298)</f>
        <v>15</v>
      </c>
      <c r="D299" s="9">
        <f>SUM(D297:D298)</f>
        <v>25.6</v>
      </c>
      <c r="E299" s="9">
        <f>SUM(E297:E298)</f>
        <v>2.5499999999999998</v>
      </c>
      <c r="F299" s="10">
        <f t="shared" si="30"/>
        <v>3.482421875</v>
      </c>
      <c r="G299" s="11">
        <f t="shared" si="31"/>
        <v>10.039215686274511</v>
      </c>
      <c r="H299" s="9">
        <f>SUM(H297:H298)</f>
        <v>89150</v>
      </c>
    </row>
    <row r="300" spans="2:8" x14ac:dyDescent="0.25">
      <c r="B300" s="19" t="s">
        <v>509</v>
      </c>
      <c r="C300" s="12"/>
      <c r="D300" s="1"/>
      <c r="E300" s="1"/>
      <c r="G300" s="13"/>
    </row>
    <row r="301" spans="2:8" x14ac:dyDescent="0.25">
      <c r="B301" s="65" t="s">
        <v>510</v>
      </c>
      <c r="C301" s="70">
        <v>3</v>
      </c>
      <c r="D301" s="71">
        <v>25</v>
      </c>
      <c r="E301" s="71">
        <v>1.56</v>
      </c>
      <c r="F301" s="72">
        <f t="shared" ref="F301:F307" si="32">(H301/D301)/1000</f>
        <v>1.29</v>
      </c>
      <c r="G301" s="71">
        <f t="shared" ref="G301:G307" si="33">D301/E301</f>
        <v>16.025641025641026</v>
      </c>
      <c r="H301" s="71">
        <v>32250</v>
      </c>
    </row>
    <row r="302" spans="2:8" x14ac:dyDescent="0.25">
      <c r="B302" s="65" t="s">
        <v>463</v>
      </c>
      <c r="C302" s="70">
        <v>1</v>
      </c>
      <c r="D302" s="71">
        <v>30</v>
      </c>
      <c r="E302" s="71">
        <v>2.5</v>
      </c>
      <c r="F302" s="72">
        <f t="shared" si="32"/>
        <v>4.5999999999999996</v>
      </c>
      <c r="G302" s="71">
        <f t="shared" si="33"/>
        <v>12</v>
      </c>
      <c r="H302" s="71">
        <v>138000</v>
      </c>
    </row>
    <row r="303" spans="2:8" x14ac:dyDescent="0.25">
      <c r="B303" s="65" t="s">
        <v>409</v>
      </c>
      <c r="C303" s="70">
        <v>23</v>
      </c>
      <c r="D303" s="71">
        <v>37</v>
      </c>
      <c r="E303" s="71">
        <v>3</v>
      </c>
      <c r="F303" s="72">
        <f t="shared" si="32"/>
        <v>2.7027027027027026</v>
      </c>
      <c r="G303" s="71">
        <f t="shared" si="33"/>
        <v>12.333333333333334</v>
      </c>
      <c r="H303" s="71">
        <v>100000</v>
      </c>
    </row>
    <row r="304" spans="2:8" x14ac:dyDescent="0.25">
      <c r="B304" s="65" t="s">
        <v>400</v>
      </c>
      <c r="C304" s="70">
        <v>67</v>
      </c>
      <c r="D304" s="71">
        <v>681</v>
      </c>
      <c r="E304" s="71">
        <v>44.5</v>
      </c>
      <c r="F304" s="72">
        <f t="shared" si="32"/>
        <v>2.4828193832599119</v>
      </c>
      <c r="G304" s="71">
        <f t="shared" si="33"/>
        <v>15.303370786516854</v>
      </c>
      <c r="H304" s="71">
        <v>1690800</v>
      </c>
    </row>
    <row r="305" spans="2:8" x14ac:dyDescent="0.25">
      <c r="B305" s="65" t="s">
        <v>450</v>
      </c>
      <c r="C305" s="70">
        <v>27</v>
      </c>
      <c r="D305" s="71">
        <v>246.08</v>
      </c>
      <c r="E305" s="71">
        <v>15.75</v>
      </c>
      <c r="F305" s="72">
        <f t="shared" si="32"/>
        <v>1.4900008127438231</v>
      </c>
      <c r="G305" s="71">
        <f t="shared" si="33"/>
        <v>15.624126984126985</v>
      </c>
      <c r="H305" s="71">
        <v>366659.4</v>
      </c>
    </row>
    <row r="306" spans="2:8" x14ac:dyDescent="0.25">
      <c r="B306" s="65" t="s">
        <v>451</v>
      </c>
      <c r="C306" s="70">
        <v>20</v>
      </c>
      <c r="D306" s="71">
        <v>381.18</v>
      </c>
      <c r="E306" s="71">
        <v>21.8</v>
      </c>
      <c r="F306" s="72">
        <f t="shared" si="32"/>
        <v>1.9203578361928746</v>
      </c>
      <c r="G306" s="71">
        <f t="shared" si="33"/>
        <v>17.485321100917432</v>
      </c>
      <c r="H306" s="71">
        <v>732002</v>
      </c>
    </row>
    <row r="307" spans="2:8" x14ac:dyDescent="0.25">
      <c r="B307" s="65" t="s">
        <v>481</v>
      </c>
      <c r="C307" s="70">
        <v>3</v>
      </c>
      <c r="D307" s="71">
        <v>126</v>
      </c>
      <c r="E307" s="71">
        <v>5</v>
      </c>
      <c r="F307" s="72">
        <f t="shared" si="32"/>
        <v>1.4190476190476191</v>
      </c>
      <c r="G307" s="71">
        <f t="shared" si="33"/>
        <v>25.2</v>
      </c>
      <c r="H307" s="71">
        <v>178800</v>
      </c>
    </row>
    <row r="308" spans="2:8" x14ac:dyDescent="0.25">
      <c r="B308" s="7" t="s">
        <v>511</v>
      </c>
      <c r="C308" s="8">
        <f>SUM(C301:C307)</f>
        <v>144</v>
      </c>
      <c r="D308" s="9">
        <f>SUM(D301:D307)</f>
        <v>1526.26</v>
      </c>
      <c r="E308" s="9">
        <f>SUM(E301:E307)</f>
        <v>94.11</v>
      </c>
      <c r="F308" s="10">
        <f t="shared" si="30"/>
        <v>2.1218608887083459</v>
      </c>
      <c r="G308" s="11">
        <f t="shared" si="31"/>
        <v>16.217830198703645</v>
      </c>
      <c r="H308" s="9">
        <f>SUM(H301:H307)</f>
        <v>3238511.4</v>
      </c>
    </row>
    <row r="309" spans="2:8" x14ac:dyDescent="0.25">
      <c r="B309" s="19" t="s">
        <v>512</v>
      </c>
      <c r="C309" s="12"/>
      <c r="D309" s="1"/>
      <c r="E309" s="1"/>
      <c r="G309" s="13"/>
    </row>
    <row r="310" spans="2:8" x14ac:dyDescent="0.25">
      <c r="B310" s="65" t="s">
        <v>417</v>
      </c>
      <c r="C310" s="70">
        <v>4</v>
      </c>
      <c r="D310" s="71">
        <v>23.5</v>
      </c>
      <c r="E310" s="71">
        <v>3</v>
      </c>
      <c r="F310" s="72">
        <f t="shared" ref="F310:F328" si="34">(H310/D310)/1000</f>
        <v>6.28595744680851</v>
      </c>
      <c r="G310" s="71">
        <f t="shared" ref="G310:G328" si="35">D310/E310</f>
        <v>7.833333333333333</v>
      </c>
      <c r="H310" s="71">
        <v>147720</v>
      </c>
    </row>
    <row r="311" spans="2:8" x14ac:dyDescent="0.25">
      <c r="B311" s="65" t="s">
        <v>426</v>
      </c>
      <c r="C311" s="70">
        <v>60</v>
      </c>
      <c r="D311" s="71">
        <v>408</v>
      </c>
      <c r="E311" s="71">
        <v>28</v>
      </c>
      <c r="F311" s="72">
        <f t="shared" si="34"/>
        <v>5.3764705882352937</v>
      </c>
      <c r="G311" s="71">
        <f t="shared" si="35"/>
        <v>14.571428571428571</v>
      </c>
      <c r="H311" s="71">
        <v>2193600</v>
      </c>
    </row>
    <row r="312" spans="2:8" x14ac:dyDescent="0.25">
      <c r="B312" s="65" t="s">
        <v>408</v>
      </c>
      <c r="C312" s="70">
        <v>49</v>
      </c>
      <c r="D312" s="71">
        <v>475</v>
      </c>
      <c r="E312" s="71">
        <v>94.4</v>
      </c>
      <c r="F312" s="72">
        <f t="shared" si="34"/>
        <v>5.3842105263157896</v>
      </c>
      <c r="G312" s="71">
        <f t="shared" si="35"/>
        <v>5.031779661016949</v>
      </c>
      <c r="H312" s="71">
        <v>2557500</v>
      </c>
    </row>
    <row r="313" spans="2:8" x14ac:dyDescent="0.25">
      <c r="B313" s="65" t="s">
        <v>463</v>
      </c>
      <c r="C313" s="70">
        <v>5</v>
      </c>
      <c r="D313" s="71">
        <v>46.5</v>
      </c>
      <c r="E313" s="71">
        <v>3</v>
      </c>
      <c r="F313" s="72">
        <f t="shared" si="34"/>
        <v>5.5741935483870968</v>
      </c>
      <c r="G313" s="71">
        <f t="shared" si="35"/>
        <v>15.5</v>
      </c>
      <c r="H313" s="71">
        <v>259200</v>
      </c>
    </row>
    <row r="314" spans="2:8" x14ac:dyDescent="0.25">
      <c r="B314" s="65" t="s">
        <v>409</v>
      </c>
      <c r="C314" s="70">
        <v>33</v>
      </c>
      <c r="D314" s="71">
        <v>30.1</v>
      </c>
      <c r="E314" s="71">
        <v>1.55</v>
      </c>
      <c r="F314" s="72">
        <f t="shared" si="34"/>
        <v>3.8365448504983388</v>
      </c>
      <c r="G314" s="71">
        <f t="shared" si="35"/>
        <v>19.419354838709676</v>
      </c>
      <c r="H314" s="71">
        <v>115480</v>
      </c>
    </row>
    <row r="315" spans="2:8" x14ac:dyDescent="0.25">
      <c r="B315" s="65" t="s">
        <v>465</v>
      </c>
      <c r="C315" s="70">
        <v>21</v>
      </c>
      <c r="D315" s="71">
        <v>32.6</v>
      </c>
      <c r="E315" s="71">
        <v>10.35</v>
      </c>
      <c r="F315" s="72">
        <f t="shared" si="34"/>
        <v>6.4619631901840489</v>
      </c>
      <c r="G315" s="71">
        <f t="shared" si="35"/>
        <v>3.1497584541062804</v>
      </c>
      <c r="H315" s="71">
        <v>210660</v>
      </c>
    </row>
    <row r="316" spans="2:8" x14ac:dyDescent="0.25">
      <c r="B316" s="65" t="s">
        <v>400</v>
      </c>
      <c r="C316" s="70">
        <v>8</v>
      </c>
      <c r="D316" s="71">
        <v>86</v>
      </c>
      <c r="E316" s="71">
        <v>4.2</v>
      </c>
      <c r="F316" s="72">
        <f t="shared" si="34"/>
        <v>5.8418604651162784</v>
      </c>
      <c r="G316" s="71">
        <f t="shared" si="35"/>
        <v>20.476190476190474</v>
      </c>
      <c r="H316" s="71">
        <v>502400</v>
      </c>
    </row>
    <row r="317" spans="2:8" x14ac:dyDescent="0.25">
      <c r="B317" s="65" t="s">
        <v>401</v>
      </c>
      <c r="C317" s="70">
        <v>3</v>
      </c>
      <c r="D317" s="71">
        <v>8</v>
      </c>
      <c r="E317" s="71">
        <v>2.2000000000000002</v>
      </c>
      <c r="F317" s="72">
        <f t="shared" si="34"/>
        <v>4.1624999999999996</v>
      </c>
      <c r="G317" s="71">
        <f t="shared" si="35"/>
        <v>3.6363636363636362</v>
      </c>
      <c r="H317" s="71">
        <v>33300</v>
      </c>
    </row>
    <row r="318" spans="2:8" x14ac:dyDescent="0.25">
      <c r="B318" s="65" t="s">
        <v>471</v>
      </c>
      <c r="C318" s="70">
        <v>6</v>
      </c>
      <c r="D318" s="71">
        <v>189.8</v>
      </c>
      <c r="E318" s="71">
        <v>11.89</v>
      </c>
      <c r="F318" s="72">
        <f t="shared" si="34"/>
        <v>7.3667544783983141</v>
      </c>
      <c r="G318" s="71">
        <f t="shared" si="35"/>
        <v>15.962994112699748</v>
      </c>
      <c r="H318" s="71">
        <v>1398210</v>
      </c>
    </row>
    <row r="319" spans="2:8" x14ac:dyDescent="0.25">
      <c r="B319" s="65" t="s">
        <v>474</v>
      </c>
      <c r="C319" s="70">
        <v>34</v>
      </c>
      <c r="D319" s="71">
        <v>190.82</v>
      </c>
      <c r="E319" s="71">
        <v>13.3</v>
      </c>
      <c r="F319" s="72">
        <f t="shared" si="34"/>
        <v>6.6316465779268432</v>
      </c>
      <c r="G319" s="71">
        <f t="shared" si="35"/>
        <v>14.34736842105263</v>
      </c>
      <c r="H319" s="71">
        <v>1265450.8</v>
      </c>
    </row>
    <row r="320" spans="2:8" x14ac:dyDescent="0.25">
      <c r="B320" s="65" t="s">
        <v>476</v>
      </c>
      <c r="C320" s="70">
        <v>28</v>
      </c>
      <c r="D320" s="71">
        <v>661.54</v>
      </c>
      <c r="E320" s="71">
        <v>43.86</v>
      </c>
      <c r="F320" s="72">
        <f t="shared" si="34"/>
        <v>6.4303044411524626</v>
      </c>
      <c r="G320" s="71">
        <f t="shared" si="35"/>
        <v>15.082991336069311</v>
      </c>
      <c r="H320" s="71">
        <v>4253903.5999999996</v>
      </c>
    </row>
    <row r="321" spans="2:8" x14ac:dyDescent="0.25">
      <c r="B321" s="65" t="s">
        <v>403</v>
      </c>
      <c r="C321" s="70">
        <v>26</v>
      </c>
      <c r="D321" s="71">
        <v>151.30000000000001</v>
      </c>
      <c r="E321" s="71">
        <v>14.1</v>
      </c>
      <c r="F321" s="72">
        <f t="shared" si="34"/>
        <v>2.6544613350958355</v>
      </c>
      <c r="G321" s="71">
        <f t="shared" si="35"/>
        <v>10.730496453900709</v>
      </c>
      <c r="H321" s="71">
        <v>401620</v>
      </c>
    </row>
    <row r="322" spans="2:8" x14ac:dyDescent="0.25">
      <c r="B322" s="65" t="s">
        <v>412</v>
      </c>
      <c r="C322" s="70">
        <v>32</v>
      </c>
      <c r="D322" s="71">
        <v>1071</v>
      </c>
      <c r="E322" s="71">
        <v>62</v>
      </c>
      <c r="F322" s="72">
        <f t="shared" si="34"/>
        <v>5.1149393090569566</v>
      </c>
      <c r="G322" s="71">
        <f t="shared" si="35"/>
        <v>17.274193548387096</v>
      </c>
      <c r="H322" s="71">
        <v>5478100</v>
      </c>
    </row>
    <row r="323" spans="2:8" x14ac:dyDescent="0.25">
      <c r="B323" s="65" t="s">
        <v>478</v>
      </c>
      <c r="C323" s="70">
        <v>14</v>
      </c>
      <c r="D323" s="71">
        <v>120</v>
      </c>
      <c r="E323" s="71">
        <v>6</v>
      </c>
      <c r="F323" s="72">
        <f t="shared" si="34"/>
        <v>2.9116666666666666</v>
      </c>
      <c r="G323" s="71">
        <f t="shared" si="35"/>
        <v>20</v>
      </c>
      <c r="H323" s="71">
        <v>349400</v>
      </c>
    </row>
    <row r="324" spans="2:8" x14ac:dyDescent="0.25">
      <c r="B324" s="65" t="s">
        <v>513</v>
      </c>
      <c r="C324" s="70">
        <v>9</v>
      </c>
      <c r="D324" s="71">
        <v>108</v>
      </c>
      <c r="E324" s="71">
        <v>9</v>
      </c>
      <c r="F324" s="72">
        <f t="shared" si="34"/>
        <v>3.38</v>
      </c>
      <c r="G324" s="71">
        <f t="shared" si="35"/>
        <v>12</v>
      </c>
      <c r="H324" s="71">
        <v>365040</v>
      </c>
    </row>
    <row r="325" spans="2:8" x14ac:dyDescent="0.25">
      <c r="B325" s="65" t="s">
        <v>481</v>
      </c>
      <c r="C325" s="70">
        <v>3</v>
      </c>
      <c r="D325" s="71">
        <v>72</v>
      </c>
      <c r="E325" s="71">
        <v>5.5</v>
      </c>
      <c r="F325" s="72">
        <f t="shared" si="34"/>
        <v>4.291666666666667</v>
      </c>
      <c r="G325" s="71">
        <f t="shared" si="35"/>
        <v>13.090909090909092</v>
      </c>
      <c r="H325" s="71">
        <v>309000</v>
      </c>
    </row>
    <row r="326" spans="2:8" x14ac:dyDescent="0.25">
      <c r="B326" s="65" t="s">
        <v>414</v>
      </c>
      <c r="C326" s="70">
        <v>8</v>
      </c>
      <c r="D326" s="71">
        <v>96</v>
      </c>
      <c r="E326" s="71">
        <v>9</v>
      </c>
      <c r="F326" s="72">
        <f t="shared" si="34"/>
        <v>3.5343749999999998</v>
      </c>
      <c r="G326" s="71">
        <f t="shared" si="35"/>
        <v>10.666666666666666</v>
      </c>
      <c r="H326" s="71">
        <v>339300</v>
      </c>
    </row>
    <row r="327" spans="2:8" x14ac:dyDescent="0.25">
      <c r="B327" s="65" t="s">
        <v>404</v>
      </c>
      <c r="C327" s="70">
        <v>19</v>
      </c>
      <c r="D327" s="71">
        <v>363.2</v>
      </c>
      <c r="E327" s="71">
        <v>22.7</v>
      </c>
      <c r="F327" s="72">
        <f t="shared" si="34"/>
        <v>3.787444933920705</v>
      </c>
      <c r="G327" s="71">
        <f t="shared" si="35"/>
        <v>16</v>
      </c>
      <c r="H327" s="71">
        <v>1375600</v>
      </c>
    </row>
    <row r="328" spans="2:8" x14ac:dyDescent="0.25">
      <c r="B328" s="65" t="s">
        <v>455</v>
      </c>
      <c r="C328" s="70">
        <v>3</v>
      </c>
      <c r="D328" s="71">
        <v>98</v>
      </c>
      <c r="E328" s="71">
        <v>15.6</v>
      </c>
      <c r="F328" s="72">
        <f t="shared" si="34"/>
        <v>7.6326530612244898</v>
      </c>
      <c r="G328" s="71">
        <f t="shared" si="35"/>
        <v>6.2820512820512819</v>
      </c>
      <c r="H328" s="71">
        <v>748000</v>
      </c>
    </row>
    <row r="329" spans="2:8" x14ac:dyDescent="0.25">
      <c r="B329" s="7" t="s">
        <v>514</v>
      </c>
      <c r="C329" s="8">
        <f>SUM(C310:C328)</f>
        <v>365</v>
      </c>
      <c r="D329" s="9">
        <f>SUM(D310:D328)</f>
        <v>4231.3599999999997</v>
      </c>
      <c r="E329" s="9">
        <f>SUM(E310:E328)</f>
        <v>359.65000000000003</v>
      </c>
      <c r="F329" s="10">
        <f t="shared" si="30"/>
        <v>5.2709966535581945</v>
      </c>
      <c r="G329" s="11">
        <f t="shared" si="31"/>
        <v>11.765216182399554</v>
      </c>
      <c r="H329" s="9">
        <f>SUM(H310:H328)</f>
        <v>22303484.399999999</v>
      </c>
    </row>
    <row r="330" spans="2:8" x14ac:dyDescent="0.25">
      <c r="B330" s="19" t="s">
        <v>515</v>
      </c>
      <c r="C330" s="12"/>
      <c r="D330" s="1"/>
      <c r="E330" s="1"/>
      <c r="G330" s="13"/>
    </row>
    <row r="331" spans="2:8" x14ac:dyDescent="0.25">
      <c r="B331" s="65" t="s">
        <v>409</v>
      </c>
      <c r="C331" s="70">
        <v>6</v>
      </c>
      <c r="D331" s="71">
        <v>26</v>
      </c>
      <c r="E331" s="71">
        <v>0.95</v>
      </c>
      <c r="F331" s="72">
        <f t="shared" ref="F331:F337" si="36">(H331/D331)/1000</f>
        <v>17.19230769230769</v>
      </c>
      <c r="G331" s="71">
        <f t="shared" ref="G331:G337" si="37">D331/E331</f>
        <v>27.368421052631579</v>
      </c>
      <c r="H331" s="71">
        <v>447000</v>
      </c>
    </row>
    <row r="332" spans="2:8" x14ac:dyDescent="0.25">
      <c r="B332" s="65" t="s">
        <v>410</v>
      </c>
      <c r="C332" s="70">
        <v>2</v>
      </c>
      <c r="D332" s="71">
        <v>21.81</v>
      </c>
      <c r="E332" s="71">
        <v>9.6999999999999993</v>
      </c>
      <c r="F332" s="72">
        <f t="shared" si="36"/>
        <v>10.068775790921595</v>
      </c>
      <c r="G332" s="71">
        <f t="shared" si="37"/>
        <v>2.2484536082474227</v>
      </c>
      <c r="H332" s="71">
        <v>219600</v>
      </c>
    </row>
    <row r="333" spans="2:8" x14ac:dyDescent="0.25">
      <c r="B333" s="65" t="s">
        <v>400</v>
      </c>
      <c r="C333" s="70">
        <v>1</v>
      </c>
      <c r="D333" s="71">
        <v>1.1200000000000001</v>
      </c>
      <c r="E333" s="71">
        <v>0.4</v>
      </c>
      <c r="F333" s="72">
        <f t="shared" si="36"/>
        <v>7.9999999999999991</v>
      </c>
      <c r="G333" s="71">
        <f t="shared" si="37"/>
        <v>2.8000000000000003</v>
      </c>
      <c r="H333" s="71">
        <v>8960</v>
      </c>
    </row>
    <row r="334" spans="2:8" x14ac:dyDescent="0.25">
      <c r="B334" s="65" t="s">
        <v>469</v>
      </c>
      <c r="C334" s="70">
        <v>2</v>
      </c>
      <c r="D334" s="71">
        <v>15</v>
      </c>
      <c r="E334" s="71">
        <v>1.5</v>
      </c>
      <c r="F334" s="72">
        <f t="shared" si="36"/>
        <v>8.1844666666666654</v>
      </c>
      <c r="G334" s="71">
        <f t="shared" si="37"/>
        <v>10</v>
      </c>
      <c r="H334" s="71">
        <v>122767</v>
      </c>
    </row>
    <row r="335" spans="2:8" x14ac:dyDescent="0.25">
      <c r="B335" s="65" t="s">
        <v>412</v>
      </c>
      <c r="C335" s="70">
        <v>24</v>
      </c>
      <c r="D335" s="71">
        <v>282</v>
      </c>
      <c r="E335" s="71">
        <v>19</v>
      </c>
      <c r="F335" s="72">
        <f t="shared" si="36"/>
        <v>10.957446808510639</v>
      </c>
      <c r="G335" s="71">
        <f t="shared" si="37"/>
        <v>14.842105263157896</v>
      </c>
      <c r="H335" s="71">
        <v>3090000</v>
      </c>
    </row>
    <row r="336" spans="2:8" x14ac:dyDescent="0.25">
      <c r="B336" s="65" t="s">
        <v>513</v>
      </c>
      <c r="C336" s="70">
        <v>1</v>
      </c>
      <c r="D336" s="71">
        <v>2.5</v>
      </c>
      <c r="E336" s="71">
        <v>0.36</v>
      </c>
      <c r="F336" s="72">
        <f t="shared" si="36"/>
        <v>11.6</v>
      </c>
      <c r="G336" s="71">
        <f t="shared" si="37"/>
        <v>6.9444444444444446</v>
      </c>
      <c r="H336" s="71">
        <v>29000</v>
      </c>
    </row>
    <row r="337" spans="2:8" x14ac:dyDescent="0.25">
      <c r="B337" s="7" t="s">
        <v>516</v>
      </c>
      <c r="C337" s="8">
        <f>SUM(C331:C336)</f>
        <v>36</v>
      </c>
      <c r="D337" s="9">
        <f>SUM(D331:D336)</f>
        <v>348.43</v>
      </c>
      <c r="E337" s="9">
        <f>SUM(E331:E336)</f>
        <v>31.909999999999997</v>
      </c>
      <c r="F337" s="10">
        <f t="shared" si="36"/>
        <v>11.242794822489452</v>
      </c>
      <c r="G337" s="11">
        <f t="shared" si="37"/>
        <v>10.919147602632405</v>
      </c>
      <c r="H337" s="9">
        <f>SUM(H331:H336)</f>
        <v>3917327</v>
      </c>
    </row>
    <row r="338" spans="2:8" x14ac:dyDescent="0.25">
      <c r="B338" s="19" t="s">
        <v>517</v>
      </c>
      <c r="C338" s="12"/>
      <c r="D338" s="1"/>
      <c r="E338" s="1"/>
      <c r="G338" s="13"/>
    </row>
    <row r="339" spans="2:8" x14ac:dyDescent="0.25">
      <c r="B339" s="65" t="s">
        <v>417</v>
      </c>
      <c r="C339" s="70">
        <v>6</v>
      </c>
      <c r="D339" s="71">
        <v>78</v>
      </c>
      <c r="E339" s="71">
        <v>6</v>
      </c>
      <c r="F339" s="72">
        <f>(H339/D339)/1000</f>
        <v>2.9358974358974361</v>
      </c>
      <c r="G339" s="71">
        <f>D339/E339</f>
        <v>13</v>
      </c>
      <c r="H339" s="71">
        <v>229000</v>
      </c>
    </row>
    <row r="340" spans="2:8" x14ac:dyDescent="0.25">
      <c r="B340" s="65" t="s">
        <v>441</v>
      </c>
      <c r="C340" s="70">
        <v>1</v>
      </c>
      <c r="D340" s="71">
        <v>810</v>
      </c>
      <c r="E340" s="71">
        <v>40</v>
      </c>
      <c r="F340" s="72">
        <f>(H340/D340)/1000</f>
        <v>4.3444444444444441</v>
      </c>
      <c r="G340" s="71">
        <f>D340/E340</f>
        <v>20.25</v>
      </c>
      <c r="H340" s="71">
        <v>3519000</v>
      </c>
    </row>
    <row r="341" spans="2:8" x14ac:dyDescent="0.25">
      <c r="B341" s="65" t="s">
        <v>446</v>
      </c>
      <c r="C341" s="70">
        <v>2</v>
      </c>
      <c r="D341" s="71">
        <v>24.45</v>
      </c>
      <c r="E341" s="71">
        <v>1.2</v>
      </c>
      <c r="F341" s="72">
        <f>(H341/D341)/1000</f>
        <v>2.5327198364008181</v>
      </c>
      <c r="G341" s="71">
        <f>D341/E341</f>
        <v>20.375</v>
      </c>
      <c r="H341" s="71">
        <v>61925</v>
      </c>
    </row>
    <row r="342" spans="2:8" x14ac:dyDescent="0.25">
      <c r="B342" s="65" t="s">
        <v>453</v>
      </c>
      <c r="C342" s="70">
        <v>13</v>
      </c>
      <c r="D342" s="71">
        <v>260</v>
      </c>
      <c r="E342" s="71">
        <v>10</v>
      </c>
      <c r="F342" s="72">
        <f>(H342/D342)/1000</f>
        <v>2.0346153846153845</v>
      </c>
      <c r="G342" s="71">
        <f>D342/E342</f>
        <v>26</v>
      </c>
      <c r="H342" s="71">
        <v>529000</v>
      </c>
    </row>
    <row r="343" spans="2:8" x14ac:dyDescent="0.25">
      <c r="B343" s="7" t="s">
        <v>518</v>
      </c>
      <c r="C343" s="8">
        <f>SUM(C339:C342)</f>
        <v>22</v>
      </c>
      <c r="D343" s="9">
        <f>SUM(D339:D342)</f>
        <v>1172.45</v>
      </c>
      <c r="E343" s="9">
        <f>SUM(E339:E342)</f>
        <v>57.2</v>
      </c>
      <c r="F343" s="10">
        <f>(H343/D343)/1000</f>
        <v>3.7007335067593501</v>
      </c>
      <c r="G343" s="11">
        <f>D343/E343</f>
        <v>20.497377622377623</v>
      </c>
      <c r="H343" s="9">
        <f>SUM(H339:H342)</f>
        <v>4338925</v>
      </c>
    </row>
    <row r="344" spans="2:8" x14ac:dyDescent="0.25">
      <c r="B344" s="19" t="s">
        <v>519</v>
      </c>
      <c r="C344" s="12"/>
      <c r="D344" s="1"/>
      <c r="E344" s="1"/>
      <c r="G344" s="13"/>
    </row>
    <row r="345" spans="2:8" x14ac:dyDescent="0.25">
      <c r="B345" s="65" t="s">
        <v>417</v>
      </c>
      <c r="C345" s="70">
        <v>20</v>
      </c>
      <c r="D345" s="71">
        <v>2583</v>
      </c>
      <c r="E345" s="71">
        <v>140</v>
      </c>
      <c r="F345" s="72">
        <f t="shared" ref="F345:F367" si="38">(H345/D345)/1000</f>
        <v>3.0468447541618273</v>
      </c>
      <c r="G345" s="71">
        <f t="shared" ref="G345:G367" si="39">D345/E345</f>
        <v>18.45</v>
      </c>
      <c r="H345" s="71">
        <v>7870000</v>
      </c>
    </row>
    <row r="346" spans="2:8" x14ac:dyDescent="0.25">
      <c r="B346" s="65" t="s">
        <v>425</v>
      </c>
      <c r="C346" s="70">
        <v>2</v>
      </c>
      <c r="D346" s="71">
        <v>26.79</v>
      </c>
      <c r="E346" s="71">
        <v>2</v>
      </c>
      <c r="F346" s="72">
        <f t="shared" si="38"/>
        <v>3.1261664800298621</v>
      </c>
      <c r="G346" s="71">
        <f t="shared" si="39"/>
        <v>13.395</v>
      </c>
      <c r="H346" s="71">
        <v>83750</v>
      </c>
    </row>
    <row r="347" spans="2:8" x14ac:dyDescent="0.25">
      <c r="B347" s="65" t="s">
        <v>426</v>
      </c>
      <c r="C347" s="70">
        <v>20</v>
      </c>
      <c r="D347" s="71">
        <v>300</v>
      </c>
      <c r="E347" s="71">
        <v>12</v>
      </c>
      <c r="F347" s="72">
        <f t="shared" si="38"/>
        <v>3.9249999999999998</v>
      </c>
      <c r="G347" s="71">
        <f t="shared" si="39"/>
        <v>25</v>
      </c>
      <c r="H347" s="71">
        <v>1177500</v>
      </c>
    </row>
    <row r="348" spans="2:8" x14ac:dyDescent="0.25">
      <c r="B348" s="65" t="s">
        <v>427</v>
      </c>
      <c r="C348" s="70">
        <v>1</v>
      </c>
      <c r="D348" s="71">
        <v>20</v>
      </c>
      <c r="E348" s="71">
        <v>1</v>
      </c>
      <c r="F348" s="72">
        <f t="shared" si="38"/>
        <v>2</v>
      </c>
      <c r="G348" s="71">
        <f t="shared" si="39"/>
        <v>20</v>
      </c>
      <c r="H348" s="71">
        <v>40000</v>
      </c>
    </row>
    <row r="349" spans="2:8" x14ac:dyDescent="0.25">
      <c r="B349" s="65" t="s">
        <v>462</v>
      </c>
      <c r="C349" s="70">
        <v>5</v>
      </c>
      <c r="D349" s="71">
        <v>36.6</v>
      </c>
      <c r="E349" s="71">
        <v>4</v>
      </c>
      <c r="F349" s="72">
        <f t="shared" si="38"/>
        <v>3.4001912568306012</v>
      </c>
      <c r="G349" s="71">
        <f t="shared" si="39"/>
        <v>9.15</v>
      </c>
      <c r="H349" s="71">
        <v>124447</v>
      </c>
    </row>
    <row r="350" spans="2:8" x14ac:dyDescent="0.25">
      <c r="B350" s="65" t="s">
        <v>408</v>
      </c>
      <c r="C350" s="70">
        <v>10</v>
      </c>
      <c r="D350" s="71">
        <v>93</v>
      </c>
      <c r="E350" s="71">
        <v>19</v>
      </c>
      <c r="F350" s="72">
        <f t="shared" si="38"/>
        <v>2.21505376344086</v>
      </c>
      <c r="G350" s="71">
        <f t="shared" si="39"/>
        <v>4.8947368421052628</v>
      </c>
      <c r="H350" s="71">
        <v>206000</v>
      </c>
    </row>
    <row r="351" spans="2:8" x14ac:dyDescent="0.25">
      <c r="B351" s="65" t="s">
        <v>399</v>
      </c>
      <c r="C351" s="70">
        <v>50</v>
      </c>
      <c r="D351" s="71">
        <v>1150</v>
      </c>
      <c r="E351" s="71">
        <v>52.5</v>
      </c>
      <c r="F351" s="72">
        <f t="shared" si="38"/>
        <v>4.7522608695652169</v>
      </c>
      <c r="G351" s="71">
        <f t="shared" si="39"/>
        <v>21.904761904761905</v>
      </c>
      <c r="H351" s="71">
        <v>5465100</v>
      </c>
    </row>
    <row r="352" spans="2:8" x14ac:dyDescent="0.25">
      <c r="B352" s="65" t="s">
        <v>466</v>
      </c>
      <c r="C352" s="70">
        <v>3</v>
      </c>
      <c r="D352" s="71">
        <v>3</v>
      </c>
      <c r="E352" s="71">
        <v>1.2</v>
      </c>
      <c r="F352" s="72">
        <f t="shared" si="38"/>
        <v>3.7</v>
      </c>
      <c r="G352" s="71">
        <f t="shared" si="39"/>
        <v>2.5</v>
      </c>
      <c r="H352" s="71">
        <v>11100</v>
      </c>
    </row>
    <row r="353" spans="2:8" x14ac:dyDescent="0.25">
      <c r="B353" s="65" t="s">
        <v>410</v>
      </c>
      <c r="C353" s="70">
        <v>18</v>
      </c>
      <c r="D353" s="71">
        <v>333.96</v>
      </c>
      <c r="E353" s="71">
        <v>63</v>
      </c>
      <c r="F353" s="72">
        <f t="shared" si="38"/>
        <v>4.1942747634447244</v>
      </c>
      <c r="G353" s="71">
        <f t="shared" si="39"/>
        <v>5.3009523809523804</v>
      </c>
      <c r="H353" s="71">
        <v>1400720</v>
      </c>
    </row>
    <row r="354" spans="2:8" x14ac:dyDescent="0.25">
      <c r="B354" s="65" t="s">
        <v>402</v>
      </c>
      <c r="C354" s="70">
        <v>10</v>
      </c>
      <c r="D354" s="71">
        <v>110</v>
      </c>
      <c r="E354" s="71">
        <v>5.5</v>
      </c>
      <c r="F354" s="72">
        <f t="shared" si="38"/>
        <v>5.4</v>
      </c>
      <c r="G354" s="71">
        <f t="shared" si="39"/>
        <v>20</v>
      </c>
      <c r="H354" s="71">
        <v>594000</v>
      </c>
    </row>
    <row r="355" spans="2:8" x14ac:dyDescent="0.25">
      <c r="B355" s="65" t="s">
        <v>439</v>
      </c>
      <c r="C355" s="70">
        <v>4</v>
      </c>
      <c r="D355" s="71">
        <v>4.45</v>
      </c>
      <c r="E355" s="71">
        <v>0.27</v>
      </c>
      <c r="F355" s="72">
        <f t="shared" si="38"/>
        <v>6</v>
      </c>
      <c r="G355" s="71">
        <f t="shared" si="39"/>
        <v>16.481481481481481</v>
      </c>
      <c r="H355" s="71">
        <v>26700</v>
      </c>
    </row>
    <row r="356" spans="2:8" x14ac:dyDescent="0.25">
      <c r="B356" s="65" t="s">
        <v>441</v>
      </c>
      <c r="C356" s="70">
        <v>8</v>
      </c>
      <c r="D356" s="71">
        <v>405</v>
      </c>
      <c r="E356" s="71">
        <v>22</v>
      </c>
      <c r="F356" s="72">
        <f t="shared" si="38"/>
        <v>4.7395061728395058</v>
      </c>
      <c r="G356" s="71">
        <f t="shared" si="39"/>
        <v>18.40909090909091</v>
      </c>
      <c r="H356" s="71">
        <v>1919500</v>
      </c>
    </row>
    <row r="357" spans="2:8" x14ac:dyDescent="0.25">
      <c r="B357" s="65" t="s">
        <v>445</v>
      </c>
      <c r="C357" s="70">
        <v>51</v>
      </c>
      <c r="D357" s="71">
        <v>1200</v>
      </c>
      <c r="E357" s="71">
        <v>48</v>
      </c>
      <c r="F357" s="72">
        <f t="shared" si="38"/>
        <v>2.0666666666666664</v>
      </c>
      <c r="G357" s="71">
        <f t="shared" si="39"/>
        <v>25</v>
      </c>
      <c r="H357" s="71">
        <v>2480000</v>
      </c>
    </row>
    <row r="358" spans="2:8" x14ac:dyDescent="0.25">
      <c r="B358" s="65" t="s">
        <v>446</v>
      </c>
      <c r="C358" s="70">
        <v>2</v>
      </c>
      <c r="D358" s="71">
        <v>30.05</v>
      </c>
      <c r="E358" s="71">
        <v>1.5</v>
      </c>
      <c r="F358" s="72">
        <f t="shared" si="38"/>
        <v>2.1597337770382699</v>
      </c>
      <c r="G358" s="71">
        <f t="shared" si="39"/>
        <v>20.033333333333335</v>
      </c>
      <c r="H358" s="71">
        <v>64900</v>
      </c>
    </row>
    <row r="359" spans="2:8" x14ac:dyDescent="0.25">
      <c r="B359" s="65" t="s">
        <v>451</v>
      </c>
      <c r="C359" s="70">
        <v>23</v>
      </c>
      <c r="D359" s="71">
        <v>156.88</v>
      </c>
      <c r="E359" s="71">
        <v>12.2</v>
      </c>
      <c r="F359" s="72">
        <f t="shared" si="38"/>
        <v>1.5026874043855178</v>
      </c>
      <c r="G359" s="71">
        <f t="shared" si="39"/>
        <v>12.859016393442623</v>
      </c>
      <c r="H359" s="71">
        <v>235741.6</v>
      </c>
    </row>
    <row r="360" spans="2:8" x14ac:dyDescent="0.25">
      <c r="B360" s="65" t="s">
        <v>478</v>
      </c>
      <c r="C360" s="70">
        <v>132</v>
      </c>
      <c r="D360" s="71">
        <v>8430</v>
      </c>
      <c r="E360" s="71">
        <v>282</v>
      </c>
      <c r="F360" s="72">
        <f t="shared" si="38"/>
        <v>1.7891459074733096</v>
      </c>
      <c r="G360" s="71">
        <f t="shared" si="39"/>
        <v>29.893617021276597</v>
      </c>
      <c r="H360" s="71">
        <v>15082500</v>
      </c>
    </row>
    <row r="361" spans="2:8" x14ac:dyDescent="0.25">
      <c r="B361" s="65" t="s">
        <v>479</v>
      </c>
      <c r="C361" s="70">
        <v>10</v>
      </c>
      <c r="D361" s="71">
        <v>6.4</v>
      </c>
      <c r="E361" s="71">
        <v>2.2999999999999998</v>
      </c>
      <c r="F361" s="72">
        <f t="shared" si="38"/>
        <v>2.6578124999999999</v>
      </c>
      <c r="G361" s="71">
        <f t="shared" si="39"/>
        <v>2.7826086956521743</v>
      </c>
      <c r="H361" s="71">
        <v>17010</v>
      </c>
    </row>
    <row r="362" spans="2:8" x14ac:dyDescent="0.25">
      <c r="B362" s="65" t="s">
        <v>513</v>
      </c>
      <c r="C362" s="70">
        <v>110</v>
      </c>
      <c r="D362" s="71">
        <v>3200</v>
      </c>
      <c r="E362" s="71">
        <v>150</v>
      </c>
      <c r="F362" s="72">
        <f t="shared" si="38"/>
        <v>2.03125</v>
      </c>
      <c r="G362" s="71">
        <f t="shared" si="39"/>
        <v>21.333333333333332</v>
      </c>
      <c r="H362" s="71">
        <v>6500000</v>
      </c>
    </row>
    <row r="363" spans="2:8" x14ac:dyDescent="0.25">
      <c r="B363" s="65" t="s">
        <v>414</v>
      </c>
      <c r="C363" s="70">
        <v>4</v>
      </c>
      <c r="D363" s="71">
        <v>192</v>
      </c>
      <c r="E363" s="71">
        <v>9</v>
      </c>
      <c r="F363" s="72">
        <f t="shared" si="38"/>
        <v>2.9072916666666666</v>
      </c>
      <c r="G363" s="71">
        <f t="shared" si="39"/>
        <v>21.333333333333332</v>
      </c>
      <c r="H363" s="71">
        <v>558200</v>
      </c>
    </row>
    <row r="364" spans="2:8" x14ac:dyDescent="0.25">
      <c r="B364" s="65" t="s">
        <v>452</v>
      </c>
      <c r="C364" s="70">
        <v>110</v>
      </c>
      <c r="D364" s="71">
        <v>7641</v>
      </c>
      <c r="E364" s="71">
        <v>293</v>
      </c>
      <c r="F364" s="72">
        <f t="shared" si="38"/>
        <v>1.7554102866117001</v>
      </c>
      <c r="G364" s="71">
        <f t="shared" si="39"/>
        <v>26.078498293515359</v>
      </c>
      <c r="H364" s="71">
        <v>13413090</v>
      </c>
    </row>
    <row r="365" spans="2:8" x14ac:dyDescent="0.25">
      <c r="B365" s="65" t="s">
        <v>503</v>
      </c>
      <c r="C365" s="70">
        <v>115</v>
      </c>
      <c r="D365" s="71">
        <v>8940.2999999999993</v>
      </c>
      <c r="E365" s="71">
        <v>460</v>
      </c>
      <c r="F365" s="72">
        <f t="shared" si="38"/>
        <v>2.5600650984866284</v>
      </c>
      <c r="G365" s="71">
        <f t="shared" si="39"/>
        <v>19.435434782608695</v>
      </c>
      <c r="H365" s="71">
        <v>22887750</v>
      </c>
    </row>
    <row r="366" spans="2:8" x14ac:dyDescent="0.25">
      <c r="B366" s="65" t="s">
        <v>454</v>
      </c>
      <c r="C366" s="70">
        <v>2</v>
      </c>
      <c r="D366" s="71">
        <v>33.6</v>
      </c>
      <c r="E366" s="71">
        <v>2</v>
      </c>
      <c r="F366" s="72">
        <f t="shared" si="38"/>
        <v>3.1245535714285713</v>
      </c>
      <c r="G366" s="71">
        <f t="shared" si="39"/>
        <v>16.8</v>
      </c>
      <c r="H366" s="71">
        <v>104985</v>
      </c>
    </row>
    <row r="367" spans="2:8" x14ac:dyDescent="0.25">
      <c r="B367" s="65" t="s">
        <v>405</v>
      </c>
      <c r="C367" s="70">
        <v>5</v>
      </c>
      <c r="D367" s="71">
        <v>50</v>
      </c>
      <c r="E367" s="71">
        <v>5</v>
      </c>
      <c r="F367" s="72">
        <f t="shared" si="38"/>
        <v>2.6619999999999999</v>
      </c>
      <c r="G367" s="71">
        <f t="shared" si="39"/>
        <v>10</v>
      </c>
      <c r="H367" s="71">
        <v>133100</v>
      </c>
    </row>
    <row r="368" spans="2:8" x14ac:dyDescent="0.25">
      <c r="B368" s="7" t="s">
        <v>520</v>
      </c>
      <c r="C368" s="8">
        <f>SUM(C345:C367)</f>
        <v>715</v>
      </c>
      <c r="D368" s="9">
        <f>SUM(D345:D367)</f>
        <v>34946.029999999992</v>
      </c>
      <c r="E368" s="9">
        <f>SUM(E345:E367)</f>
        <v>1587.4699999999998</v>
      </c>
      <c r="F368" s="10">
        <f t="shared" ref="F368" si="40">(H368/D368)/1000</f>
        <v>2.3005787381284803</v>
      </c>
      <c r="G368" s="11">
        <f t="shared" ref="G368" si="41">D368/E368</f>
        <v>22.013663250329138</v>
      </c>
      <c r="H368" s="9">
        <f>SUM(H345:H367)</f>
        <v>80396093.599999994</v>
      </c>
    </row>
    <row r="369" spans="2:8" x14ac:dyDescent="0.25">
      <c r="B369" s="19" t="s">
        <v>521</v>
      </c>
      <c r="C369" s="12"/>
      <c r="D369" s="1"/>
      <c r="E369" s="1"/>
      <c r="G369" s="13"/>
    </row>
    <row r="370" spans="2:8" x14ac:dyDescent="0.25">
      <c r="B370" s="65" t="s">
        <v>425</v>
      </c>
      <c r="C370" s="70">
        <v>7</v>
      </c>
      <c r="D370" s="71">
        <v>37.19</v>
      </c>
      <c r="E370" s="71">
        <v>15.5</v>
      </c>
      <c r="F370" s="72">
        <f t="shared" ref="F370:F379" si="42">(H370/D370)/1000</f>
        <v>17.5</v>
      </c>
      <c r="G370" s="71">
        <f t="shared" ref="G370:G379" si="43">D370/E370</f>
        <v>2.3993548387096775</v>
      </c>
      <c r="H370" s="71">
        <v>650825</v>
      </c>
    </row>
    <row r="371" spans="2:8" x14ac:dyDescent="0.25">
      <c r="B371" s="65" t="s">
        <v>409</v>
      </c>
      <c r="C371" s="70">
        <v>2</v>
      </c>
      <c r="D371" s="71">
        <v>0.78</v>
      </c>
      <c r="E371" s="71">
        <v>0.2</v>
      </c>
      <c r="F371" s="72">
        <f t="shared" si="42"/>
        <v>20</v>
      </c>
      <c r="G371" s="71">
        <f t="shared" si="43"/>
        <v>3.9</v>
      </c>
      <c r="H371" s="71">
        <v>15600</v>
      </c>
    </row>
    <row r="372" spans="2:8" x14ac:dyDescent="0.25">
      <c r="B372" s="65" t="s">
        <v>437</v>
      </c>
      <c r="C372" s="70">
        <v>4</v>
      </c>
      <c r="D372" s="71">
        <v>21.35</v>
      </c>
      <c r="E372" s="71">
        <v>14.4</v>
      </c>
      <c r="F372" s="72">
        <f t="shared" si="42"/>
        <v>5.3676814988290396</v>
      </c>
      <c r="G372" s="71">
        <f t="shared" si="43"/>
        <v>1.4826388888888891</v>
      </c>
      <c r="H372" s="71">
        <v>114600</v>
      </c>
    </row>
    <row r="373" spans="2:8" x14ac:dyDescent="0.25">
      <c r="B373" s="65" t="s">
        <v>450</v>
      </c>
      <c r="C373" s="70">
        <v>2</v>
      </c>
      <c r="D373" s="71">
        <v>3.71</v>
      </c>
      <c r="E373" s="71">
        <v>0.66</v>
      </c>
      <c r="F373" s="72">
        <f t="shared" si="42"/>
        <v>13.439353099730459</v>
      </c>
      <c r="G373" s="71">
        <f t="shared" si="43"/>
        <v>5.6212121212121211</v>
      </c>
      <c r="H373" s="71">
        <v>49860</v>
      </c>
    </row>
    <row r="374" spans="2:8" x14ac:dyDescent="0.25">
      <c r="B374" s="65" t="s">
        <v>499</v>
      </c>
      <c r="C374" s="70">
        <v>3</v>
      </c>
      <c r="D374" s="71">
        <v>11.9</v>
      </c>
      <c r="E374" s="71">
        <v>1.7</v>
      </c>
      <c r="F374" s="72">
        <f t="shared" si="42"/>
        <v>8</v>
      </c>
      <c r="G374" s="71">
        <f t="shared" si="43"/>
        <v>7</v>
      </c>
      <c r="H374" s="71">
        <v>95200</v>
      </c>
    </row>
    <row r="375" spans="2:8" x14ac:dyDescent="0.25">
      <c r="B375" s="65" t="s">
        <v>478</v>
      </c>
      <c r="C375" s="70">
        <v>2</v>
      </c>
      <c r="D375" s="71">
        <v>42.75</v>
      </c>
      <c r="E375" s="71">
        <v>9.25</v>
      </c>
      <c r="F375" s="72">
        <f t="shared" si="42"/>
        <v>6.1403508771929829</v>
      </c>
      <c r="G375" s="71">
        <f t="shared" si="43"/>
        <v>4.6216216216216219</v>
      </c>
      <c r="H375" s="71">
        <v>262500</v>
      </c>
    </row>
    <row r="376" spans="2:8" x14ac:dyDescent="0.25">
      <c r="B376" s="65" t="s">
        <v>454</v>
      </c>
      <c r="C376" s="70">
        <v>2</v>
      </c>
      <c r="D376" s="71">
        <v>8.6</v>
      </c>
      <c r="E376" s="71">
        <v>5.5</v>
      </c>
      <c r="F376" s="72">
        <f t="shared" si="42"/>
        <v>17.5</v>
      </c>
      <c r="G376" s="71">
        <f t="shared" si="43"/>
        <v>1.5636363636363635</v>
      </c>
      <c r="H376" s="71">
        <v>150500</v>
      </c>
    </row>
    <row r="377" spans="2:8" x14ac:dyDescent="0.25">
      <c r="B377" s="65" t="s">
        <v>455</v>
      </c>
      <c r="C377" s="70">
        <v>1</v>
      </c>
      <c r="D377" s="71">
        <v>0.06</v>
      </c>
      <c r="E377" s="71">
        <v>0.02</v>
      </c>
      <c r="F377" s="72">
        <f t="shared" si="42"/>
        <v>10</v>
      </c>
      <c r="G377" s="71">
        <f t="shared" si="43"/>
        <v>3</v>
      </c>
      <c r="H377" s="71">
        <v>600</v>
      </c>
    </row>
    <row r="378" spans="2:8" x14ac:dyDescent="0.25">
      <c r="B378" s="7" t="s">
        <v>522</v>
      </c>
      <c r="C378" s="8">
        <f>SUM(C370:C377)</f>
        <v>23</v>
      </c>
      <c r="D378" s="9">
        <f>SUM(D370:D377)</f>
        <v>126.34</v>
      </c>
      <c r="E378" s="9">
        <f>SUM(E370:E377)</f>
        <v>47.230000000000004</v>
      </c>
      <c r="F378" s="10">
        <f t="shared" si="42"/>
        <v>10.603807186955834</v>
      </c>
      <c r="G378" s="11">
        <f t="shared" si="43"/>
        <v>2.6749947067541817</v>
      </c>
      <c r="H378" s="9">
        <f>SUM(H370:H377)</f>
        <v>1339685</v>
      </c>
    </row>
    <row r="379" spans="2:8" x14ac:dyDescent="0.25">
      <c r="B379" s="19" t="s">
        <v>523</v>
      </c>
      <c r="C379" s="102">
        <f>SUM(C16,C25,C29,C36,C81,C85,C152,C165,C200,C203,C226,C231,C256,C289,C295,C299,C308,C329,C337,C343,C368,C378)</f>
        <v>9026</v>
      </c>
      <c r="D379" s="103">
        <f>SUM(D378,D368,D343,D337,D329,D308,D299,D295,D289,D256,D231,D226,D203,D200,D165,D152,D85,D81,D36,D29,D25,D16)</f>
        <v>443519.02000000008</v>
      </c>
      <c r="E379" s="103">
        <f>SUM(E16,E25,E29,E36,E81,E85,E152,E165,E200,E203,E226,E231,E256,E289,E295,E299,E308,E329,E337,E343,E368,E378)</f>
        <v>25709.59</v>
      </c>
      <c r="F379" s="104">
        <f t="shared" si="42"/>
        <v>2.3966792154708489</v>
      </c>
      <c r="G379" s="105">
        <f t="shared" si="43"/>
        <v>17.25111213364352</v>
      </c>
      <c r="H379" s="103">
        <f>SUM(H16,H25,H29,H36,H81,H85,H152,H165,H200,H203,H226,H231,H256,H289,H295,H299,H308,H329,H337,H343,H368,H378)</f>
        <v>1062972816.9</v>
      </c>
    </row>
    <row r="380" spans="2:8" x14ac:dyDescent="0.25">
      <c r="B380" s="81" t="s">
        <v>524</v>
      </c>
      <c r="G380" s="13"/>
    </row>
    <row r="381" spans="2:8" x14ac:dyDescent="0.25">
      <c r="B381" s="19" t="s">
        <v>525</v>
      </c>
      <c r="G381" s="13"/>
    </row>
    <row r="382" spans="2:8" x14ac:dyDescent="0.25">
      <c r="B382" s="65" t="s">
        <v>463</v>
      </c>
      <c r="C382" s="70">
        <v>12</v>
      </c>
      <c r="D382" s="71">
        <v>88</v>
      </c>
      <c r="E382" s="71">
        <v>16</v>
      </c>
      <c r="F382" s="72">
        <f>(H382/D382)/1000</f>
        <v>3.4681818181818178</v>
      </c>
      <c r="G382" s="71">
        <f>D382/E382</f>
        <v>5.5</v>
      </c>
      <c r="H382" s="71">
        <v>305200</v>
      </c>
    </row>
    <row r="383" spans="2:8" x14ac:dyDescent="0.25">
      <c r="B383" s="65" t="s">
        <v>526</v>
      </c>
      <c r="C383" s="70">
        <v>15</v>
      </c>
      <c r="D383" s="71">
        <v>35.4</v>
      </c>
      <c r="E383" s="71">
        <v>11</v>
      </c>
      <c r="F383" s="72">
        <f>(H383/D383)/1000</f>
        <v>10.463276836158194</v>
      </c>
      <c r="G383" s="71">
        <f>D383/E383</f>
        <v>3.2181818181818183</v>
      </c>
      <c r="H383" s="71">
        <v>370400</v>
      </c>
    </row>
    <row r="384" spans="2:8" x14ac:dyDescent="0.25">
      <c r="B384" s="65" t="s">
        <v>467</v>
      </c>
      <c r="C384" s="70">
        <v>13</v>
      </c>
      <c r="D384" s="71">
        <v>55.78</v>
      </c>
      <c r="E384" s="71">
        <v>13</v>
      </c>
      <c r="F384" s="72">
        <f>(H384/D384)/1000</f>
        <v>11.956966654714952</v>
      </c>
      <c r="G384" s="71">
        <f>D384/E384</f>
        <v>4.2907692307692304</v>
      </c>
      <c r="H384" s="71">
        <v>666959.6</v>
      </c>
    </row>
    <row r="385" spans="2:8" x14ac:dyDescent="0.25">
      <c r="B385" s="65" t="s">
        <v>473</v>
      </c>
      <c r="C385" s="70">
        <v>2</v>
      </c>
      <c r="D385" s="71">
        <v>2.4</v>
      </c>
      <c r="E385" s="71">
        <v>0.6</v>
      </c>
      <c r="F385" s="72">
        <f>(H385/D385)/1000</f>
        <v>2.4</v>
      </c>
      <c r="G385" s="71">
        <f>D385/E385</f>
        <v>4</v>
      </c>
      <c r="H385" s="71">
        <v>5760</v>
      </c>
    </row>
    <row r="386" spans="2:8" x14ac:dyDescent="0.25">
      <c r="B386" s="7" t="s">
        <v>527</v>
      </c>
      <c r="C386" s="8">
        <f>SUM(C382:C385)</f>
        <v>42</v>
      </c>
      <c r="D386" s="9">
        <f>SUM(D382:D385)</f>
        <v>181.58</v>
      </c>
      <c r="E386" s="9">
        <f>SUM(E382:E385)</f>
        <v>40.6</v>
      </c>
      <c r="F386" s="10">
        <f>(H386/D386)/1000</f>
        <v>7.4254851855931276</v>
      </c>
      <c r="G386" s="11">
        <f>D386/E386</f>
        <v>4.4724137931034482</v>
      </c>
      <c r="H386" s="9">
        <f>SUM(H382:H385)</f>
        <v>1348319.6</v>
      </c>
    </row>
    <row r="387" spans="2:8" x14ac:dyDescent="0.25">
      <c r="B387" s="19" t="s">
        <v>528</v>
      </c>
      <c r="C387" s="12"/>
      <c r="D387" s="1"/>
      <c r="E387" s="1"/>
      <c r="G387" s="13"/>
    </row>
    <row r="388" spans="2:8" x14ac:dyDescent="0.25">
      <c r="B388" s="65" t="s">
        <v>398</v>
      </c>
      <c r="C388" s="70">
        <v>2</v>
      </c>
      <c r="D388" s="71">
        <v>5.13</v>
      </c>
      <c r="E388" s="71">
        <v>5.72</v>
      </c>
      <c r="F388" s="72">
        <f t="shared" ref="F388:F403" si="44">(H388/D388)/1000</f>
        <v>210.76023391812865</v>
      </c>
      <c r="G388" s="71">
        <f t="shared" ref="G388:G403" si="45">D388/E388</f>
        <v>0.89685314685314688</v>
      </c>
      <c r="H388" s="71">
        <v>1081200</v>
      </c>
    </row>
    <row r="389" spans="2:8" x14ac:dyDescent="0.25">
      <c r="B389" s="65" t="s">
        <v>426</v>
      </c>
      <c r="C389" s="70">
        <v>25</v>
      </c>
      <c r="D389" s="71">
        <v>1313.35</v>
      </c>
      <c r="E389" s="71">
        <v>1151</v>
      </c>
      <c r="F389" s="72">
        <f t="shared" si="44"/>
        <v>28.957124909582365</v>
      </c>
      <c r="G389" s="71">
        <f t="shared" si="45"/>
        <v>1.1410512597741094</v>
      </c>
      <c r="H389" s="71">
        <v>38030840</v>
      </c>
    </row>
    <row r="390" spans="2:8" x14ac:dyDescent="0.25">
      <c r="B390" s="65" t="s">
        <v>427</v>
      </c>
      <c r="C390" s="70">
        <v>325</v>
      </c>
      <c r="D390" s="71">
        <v>1234.5</v>
      </c>
      <c r="E390" s="71">
        <v>823</v>
      </c>
      <c r="F390" s="72">
        <f t="shared" si="44"/>
        <v>29.4003390036452</v>
      </c>
      <c r="G390" s="71">
        <f t="shared" si="45"/>
        <v>1.5</v>
      </c>
      <c r="H390" s="71">
        <v>36294718.5</v>
      </c>
    </row>
    <row r="391" spans="2:8" x14ac:dyDescent="0.25">
      <c r="B391" s="65" t="s">
        <v>399</v>
      </c>
      <c r="C391" s="70">
        <v>20</v>
      </c>
      <c r="D391" s="71">
        <v>515</v>
      </c>
      <c r="E391" s="71">
        <v>295</v>
      </c>
      <c r="F391" s="72">
        <f t="shared" si="44"/>
        <v>37.390291262135918</v>
      </c>
      <c r="G391" s="71">
        <f t="shared" si="45"/>
        <v>1.7457627118644068</v>
      </c>
      <c r="H391" s="71">
        <v>19256000</v>
      </c>
    </row>
    <row r="392" spans="2:8" x14ac:dyDescent="0.25">
      <c r="B392" s="65" t="s">
        <v>432</v>
      </c>
      <c r="C392" s="70">
        <v>2</v>
      </c>
      <c r="D392" s="71">
        <v>0.16</v>
      </c>
      <c r="E392" s="71">
        <v>0.4</v>
      </c>
      <c r="F392" s="72">
        <f t="shared" si="44"/>
        <v>80</v>
      </c>
      <c r="G392" s="71">
        <f t="shared" si="45"/>
        <v>0.39999999999999997</v>
      </c>
      <c r="H392" s="71">
        <v>12800</v>
      </c>
    </row>
    <row r="393" spans="2:8" x14ac:dyDescent="0.25">
      <c r="B393" s="65" t="s">
        <v>473</v>
      </c>
      <c r="C393" s="70">
        <v>12</v>
      </c>
      <c r="D393" s="71">
        <v>30.24</v>
      </c>
      <c r="E393" s="71">
        <v>25.2</v>
      </c>
      <c r="F393" s="72">
        <f t="shared" si="44"/>
        <v>26.170714285714286</v>
      </c>
      <c r="G393" s="71">
        <f t="shared" si="45"/>
        <v>1.2</v>
      </c>
      <c r="H393" s="71">
        <v>791402.4</v>
      </c>
    </row>
    <row r="394" spans="2:8" x14ac:dyDescent="0.25">
      <c r="B394" s="65" t="s">
        <v>402</v>
      </c>
      <c r="C394" s="70">
        <v>3</v>
      </c>
      <c r="D394" s="71">
        <v>12</v>
      </c>
      <c r="E394" s="71">
        <v>16</v>
      </c>
      <c r="F394" s="72">
        <f t="shared" si="44"/>
        <v>60</v>
      </c>
      <c r="G394" s="71">
        <f t="shared" si="45"/>
        <v>0.75</v>
      </c>
      <c r="H394" s="71">
        <v>720000</v>
      </c>
    </row>
    <row r="395" spans="2:8" x14ac:dyDescent="0.25">
      <c r="B395" s="65" t="s">
        <v>441</v>
      </c>
      <c r="C395" s="70">
        <v>1260</v>
      </c>
      <c r="D395" s="71">
        <v>10150</v>
      </c>
      <c r="E395" s="71">
        <v>4875</v>
      </c>
      <c r="F395" s="72">
        <f t="shared" si="44"/>
        <v>31.178206896551725</v>
      </c>
      <c r="G395" s="71">
        <f t="shared" si="45"/>
        <v>2.0820512820512822</v>
      </c>
      <c r="H395" s="71">
        <v>316458800</v>
      </c>
    </row>
    <row r="396" spans="2:8" x14ac:dyDescent="0.25">
      <c r="B396" s="65" t="s">
        <v>447</v>
      </c>
      <c r="C396" s="70">
        <v>1</v>
      </c>
      <c r="D396" s="71">
        <v>5.76</v>
      </c>
      <c r="E396" s="71">
        <v>2</v>
      </c>
      <c r="F396" s="72">
        <f t="shared" si="44"/>
        <v>68</v>
      </c>
      <c r="G396" s="71">
        <f t="shared" si="45"/>
        <v>2.88</v>
      </c>
      <c r="H396" s="71">
        <v>391680</v>
      </c>
    </row>
    <row r="397" spans="2:8" x14ac:dyDescent="0.25">
      <c r="B397" s="65" t="s">
        <v>478</v>
      </c>
      <c r="C397" s="70">
        <v>3</v>
      </c>
      <c r="D397" s="71">
        <v>607.5</v>
      </c>
      <c r="E397" s="71">
        <v>270</v>
      </c>
      <c r="F397" s="72">
        <f t="shared" si="44"/>
        <v>37.577777777777783</v>
      </c>
      <c r="G397" s="71">
        <f t="shared" si="45"/>
        <v>2.25</v>
      </c>
      <c r="H397" s="71">
        <v>22828500</v>
      </c>
    </row>
    <row r="398" spans="2:8" x14ac:dyDescent="0.25">
      <c r="B398" s="65" t="s">
        <v>404</v>
      </c>
      <c r="C398" s="70">
        <v>6</v>
      </c>
      <c r="D398" s="71">
        <v>37.1</v>
      </c>
      <c r="E398" s="71">
        <v>29</v>
      </c>
      <c r="F398" s="72">
        <f t="shared" si="44"/>
        <v>31.700808625336926</v>
      </c>
      <c r="G398" s="71">
        <f t="shared" si="45"/>
        <v>1.2793103448275862</v>
      </c>
      <c r="H398" s="71">
        <v>1176100</v>
      </c>
    </row>
    <row r="399" spans="2:8" x14ac:dyDescent="0.25">
      <c r="B399" s="65" t="s">
        <v>482</v>
      </c>
      <c r="C399" s="70">
        <v>5</v>
      </c>
      <c r="D399" s="71">
        <v>7.72</v>
      </c>
      <c r="E399" s="71">
        <v>7.6</v>
      </c>
      <c r="F399" s="72">
        <f t="shared" si="44"/>
        <v>85</v>
      </c>
      <c r="G399" s="71">
        <f t="shared" si="45"/>
        <v>1.0157894736842106</v>
      </c>
      <c r="H399" s="71">
        <v>656200</v>
      </c>
    </row>
    <row r="400" spans="2:8" x14ac:dyDescent="0.25">
      <c r="B400" s="65" t="s">
        <v>405</v>
      </c>
      <c r="C400" s="70">
        <v>1320</v>
      </c>
      <c r="D400" s="71">
        <v>11000</v>
      </c>
      <c r="E400" s="71">
        <v>5000</v>
      </c>
      <c r="F400" s="72">
        <f t="shared" si="44"/>
        <v>29.637272727272727</v>
      </c>
      <c r="G400" s="71">
        <f t="shared" si="45"/>
        <v>2.2000000000000002</v>
      </c>
      <c r="H400" s="71">
        <v>326010000</v>
      </c>
    </row>
    <row r="401" spans="2:8" x14ac:dyDescent="0.25">
      <c r="B401" s="65" t="s">
        <v>455</v>
      </c>
      <c r="C401" s="70">
        <v>1</v>
      </c>
      <c r="D401" s="71">
        <v>0.03</v>
      </c>
      <c r="E401" s="71">
        <v>1</v>
      </c>
      <c r="F401" s="72">
        <f t="shared" si="44"/>
        <v>100</v>
      </c>
      <c r="G401" s="71">
        <f t="shared" si="45"/>
        <v>0.03</v>
      </c>
      <c r="H401" s="71">
        <v>3000</v>
      </c>
    </row>
    <row r="402" spans="2:8" x14ac:dyDescent="0.25">
      <c r="B402" s="65" t="s">
        <v>483</v>
      </c>
      <c r="C402" s="70">
        <v>1</v>
      </c>
      <c r="D402" s="71">
        <v>4.8</v>
      </c>
      <c r="E402" s="71">
        <v>4</v>
      </c>
      <c r="F402" s="72">
        <f t="shared" si="44"/>
        <v>33</v>
      </c>
      <c r="G402" s="71">
        <f t="shared" si="45"/>
        <v>1.2</v>
      </c>
      <c r="H402" s="71">
        <v>158400</v>
      </c>
    </row>
    <row r="403" spans="2:8" x14ac:dyDescent="0.25">
      <c r="B403" s="7" t="s">
        <v>529</v>
      </c>
      <c r="C403" s="8">
        <f>SUM(C388:C402)</f>
        <v>2986</v>
      </c>
      <c r="D403" s="9">
        <f>SUM(D388:D402)</f>
        <v>24923.289999999997</v>
      </c>
      <c r="E403" s="9">
        <f>SUM(E388:E402)</f>
        <v>12504.92</v>
      </c>
      <c r="F403" s="10">
        <f t="shared" si="44"/>
        <v>30.648828501373618</v>
      </c>
      <c r="G403" s="11">
        <f t="shared" si="45"/>
        <v>1.993078724214149</v>
      </c>
      <c r="H403" s="9">
        <f>SUM(H388:H402)</f>
        <v>763869640.89999998</v>
      </c>
    </row>
    <row r="404" spans="2:8" x14ac:dyDescent="0.25">
      <c r="B404" s="19" t="s">
        <v>530</v>
      </c>
      <c r="C404" s="12"/>
      <c r="D404" s="1"/>
      <c r="E404" s="1"/>
      <c r="G404" s="13"/>
    </row>
    <row r="405" spans="2:8" x14ac:dyDescent="0.25">
      <c r="B405" s="65" t="s">
        <v>427</v>
      </c>
      <c r="C405" s="70">
        <v>4</v>
      </c>
      <c r="D405" s="71">
        <v>15</v>
      </c>
      <c r="E405" s="71">
        <v>10</v>
      </c>
      <c r="F405" s="72">
        <f t="shared" ref="F405:F418" si="46">(H405/D405)/1000</f>
        <v>22.6</v>
      </c>
      <c r="G405" s="71">
        <f t="shared" ref="G405:G418" si="47">D405/E405</f>
        <v>1.5</v>
      </c>
      <c r="H405" s="71">
        <v>339000</v>
      </c>
    </row>
    <row r="406" spans="2:8" x14ac:dyDescent="0.25">
      <c r="B406" s="65" t="s">
        <v>409</v>
      </c>
      <c r="C406" s="70">
        <v>1</v>
      </c>
      <c r="D406" s="71">
        <v>0.8</v>
      </c>
      <c r="E406" s="71">
        <v>0.65</v>
      </c>
      <c r="F406" s="72">
        <f t="shared" si="46"/>
        <v>20</v>
      </c>
      <c r="G406" s="71">
        <f t="shared" si="47"/>
        <v>1.2307692307692308</v>
      </c>
      <c r="H406" s="71">
        <v>16000</v>
      </c>
    </row>
    <row r="407" spans="2:8" x14ac:dyDescent="0.25">
      <c r="B407" s="65" t="s">
        <v>531</v>
      </c>
      <c r="C407" s="70">
        <v>1</v>
      </c>
      <c r="D407" s="71">
        <v>6.36</v>
      </c>
      <c r="E407" s="71">
        <v>2.7</v>
      </c>
      <c r="F407" s="72">
        <f t="shared" si="46"/>
        <v>28.245094339622639</v>
      </c>
      <c r="G407" s="71">
        <f t="shared" si="47"/>
        <v>2.3555555555555556</v>
      </c>
      <c r="H407" s="71">
        <v>179638.8</v>
      </c>
    </row>
    <row r="408" spans="2:8" x14ac:dyDescent="0.25">
      <c r="B408" s="65" t="s">
        <v>465</v>
      </c>
      <c r="C408" s="70">
        <v>17</v>
      </c>
      <c r="D408" s="71">
        <v>29.8</v>
      </c>
      <c r="E408" s="71">
        <v>28.4</v>
      </c>
      <c r="F408" s="72">
        <f t="shared" si="46"/>
        <v>17.973154362416107</v>
      </c>
      <c r="G408" s="71">
        <f t="shared" si="47"/>
        <v>1.0492957746478875</v>
      </c>
      <c r="H408" s="71">
        <v>535600</v>
      </c>
    </row>
    <row r="409" spans="2:8" x14ac:dyDescent="0.25">
      <c r="B409" s="65" t="s">
        <v>468</v>
      </c>
      <c r="C409" s="70">
        <v>7</v>
      </c>
      <c r="D409" s="71">
        <v>36</v>
      </c>
      <c r="E409" s="71">
        <v>15</v>
      </c>
      <c r="F409" s="72">
        <f t="shared" si="46"/>
        <v>19.633333333333333</v>
      </c>
      <c r="G409" s="71">
        <f t="shared" si="47"/>
        <v>2.4</v>
      </c>
      <c r="H409" s="71">
        <v>706800</v>
      </c>
    </row>
    <row r="410" spans="2:8" x14ac:dyDescent="0.25">
      <c r="B410" s="65" t="s">
        <v>473</v>
      </c>
      <c r="C410" s="70">
        <v>2</v>
      </c>
      <c r="D410" s="71">
        <v>7.15</v>
      </c>
      <c r="E410" s="71">
        <v>2.65</v>
      </c>
      <c r="F410" s="72">
        <f t="shared" si="46"/>
        <v>23</v>
      </c>
      <c r="G410" s="71">
        <f t="shared" si="47"/>
        <v>2.6981132075471699</v>
      </c>
      <c r="H410" s="71">
        <v>164450</v>
      </c>
    </row>
    <row r="411" spans="2:8" x14ac:dyDescent="0.25">
      <c r="B411" s="65" t="s">
        <v>441</v>
      </c>
      <c r="C411" s="70">
        <v>16</v>
      </c>
      <c r="D411" s="71">
        <v>76.2</v>
      </c>
      <c r="E411" s="71">
        <v>35</v>
      </c>
      <c r="F411" s="72">
        <f t="shared" si="46"/>
        <v>21.023622047244096</v>
      </c>
      <c r="G411" s="71">
        <f t="shared" si="47"/>
        <v>2.177142857142857</v>
      </c>
      <c r="H411" s="71">
        <v>1602000</v>
      </c>
    </row>
    <row r="412" spans="2:8" x14ac:dyDescent="0.25">
      <c r="B412" s="65" t="s">
        <v>448</v>
      </c>
      <c r="C412" s="70">
        <v>2</v>
      </c>
      <c r="D412" s="71">
        <v>4.2</v>
      </c>
      <c r="E412" s="71">
        <v>1.85</v>
      </c>
      <c r="F412" s="72">
        <f t="shared" si="46"/>
        <v>18.329999999999998</v>
      </c>
      <c r="G412" s="71">
        <f t="shared" si="47"/>
        <v>2.2702702702702702</v>
      </c>
      <c r="H412" s="71">
        <v>76986</v>
      </c>
    </row>
    <row r="413" spans="2:8" x14ac:dyDescent="0.25">
      <c r="B413" s="65" t="s">
        <v>499</v>
      </c>
      <c r="C413" s="70">
        <v>1</v>
      </c>
      <c r="D413" s="71">
        <v>6.5</v>
      </c>
      <c r="E413" s="71">
        <v>4</v>
      </c>
      <c r="F413" s="72">
        <f t="shared" si="46"/>
        <v>50</v>
      </c>
      <c r="G413" s="71">
        <f t="shared" si="47"/>
        <v>1.625</v>
      </c>
      <c r="H413" s="71">
        <v>325000</v>
      </c>
    </row>
    <row r="414" spans="2:8" x14ac:dyDescent="0.25">
      <c r="B414" s="65" t="s">
        <v>494</v>
      </c>
      <c r="C414" s="70">
        <v>2</v>
      </c>
      <c r="D414" s="71">
        <v>9.48</v>
      </c>
      <c r="E414" s="71">
        <v>7.5</v>
      </c>
      <c r="F414" s="72">
        <f t="shared" si="46"/>
        <v>11.550632911392404</v>
      </c>
      <c r="G414" s="71">
        <f t="shared" si="47"/>
        <v>1.264</v>
      </c>
      <c r="H414" s="71">
        <v>109500</v>
      </c>
    </row>
    <row r="415" spans="2:8" x14ac:dyDescent="0.25">
      <c r="B415" s="65" t="s">
        <v>513</v>
      </c>
      <c r="C415" s="70">
        <v>1</v>
      </c>
      <c r="D415" s="71">
        <v>4.5</v>
      </c>
      <c r="E415" s="71">
        <v>0.93</v>
      </c>
      <c r="F415" s="72">
        <f t="shared" si="46"/>
        <v>22.5</v>
      </c>
      <c r="G415" s="71">
        <f t="shared" si="47"/>
        <v>4.838709677419355</v>
      </c>
      <c r="H415" s="71">
        <v>101250</v>
      </c>
    </row>
    <row r="416" spans="2:8" x14ac:dyDescent="0.25">
      <c r="B416" s="65" t="s">
        <v>414</v>
      </c>
      <c r="C416" s="70">
        <v>10</v>
      </c>
      <c r="D416" s="71">
        <v>12</v>
      </c>
      <c r="E416" s="71">
        <v>14</v>
      </c>
      <c r="F416" s="72">
        <f t="shared" si="46"/>
        <v>18</v>
      </c>
      <c r="G416" s="71">
        <f t="shared" si="47"/>
        <v>0.8571428571428571</v>
      </c>
      <c r="H416" s="71">
        <v>216000</v>
      </c>
    </row>
    <row r="417" spans="2:8" x14ac:dyDescent="0.25">
      <c r="B417" s="65" t="s">
        <v>405</v>
      </c>
      <c r="C417" s="70">
        <v>11</v>
      </c>
      <c r="D417" s="71">
        <v>20</v>
      </c>
      <c r="E417" s="71">
        <v>3</v>
      </c>
      <c r="F417" s="72">
        <f t="shared" si="46"/>
        <v>16.66</v>
      </c>
      <c r="G417" s="71">
        <f t="shared" si="47"/>
        <v>6.666666666666667</v>
      </c>
      <c r="H417" s="71">
        <v>333200</v>
      </c>
    </row>
    <row r="418" spans="2:8" x14ac:dyDescent="0.25">
      <c r="B418" s="7" t="s">
        <v>532</v>
      </c>
      <c r="C418" s="8">
        <f>SUM(C405:C417)</f>
        <v>75</v>
      </c>
      <c r="D418" s="9">
        <f>SUM(D405:D417)</f>
        <v>227.98999999999998</v>
      </c>
      <c r="E418" s="9">
        <f>SUM(E405:E417)</f>
        <v>125.68</v>
      </c>
      <c r="F418" s="10">
        <f t="shared" si="46"/>
        <v>20.638733277775344</v>
      </c>
      <c r="G418" s="11">
        <f t="shared" si="47"/>
        <v>1.8140515595162314</v>
      </c>
      <c r="H418" s="9">
        <f>SUM(H405:H417)</f>
        <v>4705424.8</v>
      </c>
    </row>
    <row r="419" spans="2:8" x14ac:dyDescent="0.25">
      <c r="B419" s="19" t="s">
        <v>533</v>
      </c>
      <c r="C419" s="12"/>
      <c r="D419" s="1"/>
      <c r="E419" s="1"/>
      <c r="G419" s="13"/>
    </row>
    <row r="420" spans="2:8" x14ac:dyDescent="0.25">
      <c r="B420" s="65" t="s">
        <v>417</v>
      </c>
      <c r="C420" s="70">
        <v>14</v>
      </c>
      <c r="D420" s="71">
        <v>4.8</v>
      </c>
      <c r="E420" s="71">
        <v>5.3</v>
      </c>
      <c r="F420" s="72">
        <f t="shared" ref="F420:F445" si="48">(H420/D420)/1000</f>
        <v>6.0541666666666671</v>
      </c>
      <c r="G420" s="71">
        <f t="shared" ref="G420:G445" si="49">D420/E420</f>
        <v>0.90566037735849059</v>
      </c>
      <c r="H420" s="71">
        <v>29060</v>
      </c>
    </row>
    <row r="421" spans="2:8" x14ac:dyDescent="0.25">
      <c r="B421" s="65" t="s">
        <v>426</v>
      </c>
      <c r="C421" s="70">
        <v>10</v>
      </c>
      <c r="D421" s="71">
        <v>6</v>
      </c>
      <c r="E421" s="71">
        <v>5</v>
      </c>
      <c r="F421" s="72">
        <f t="shared" si="48"/>
        <v>3.7</v>
      </c>
      <c r="G421" s="71">
        <f t="shared" si="49"/>
        <v>1.2</v>
      </c>
      <c r="H421" s="71">
        <v>22200</v>
      </c>
    </row>
    <row r="422" spans="2:8" x14ac:dyDescent="0.25">
      <c r="B422" s="65" t="s">
        <v>427</v>
      </c>
      <c r="C422" s="70">
        <v>6</v>
      </c>
      <c r="D422" s="71">
        <v>7</v>
      </c>
      <c r="E422" s="71">
        <v>10</v>
      </c>
      <c r="F422" s="72">
        <f t="shared" si="48"/>
        <v>6.2857142857142856</v>
      </c>
      <c r="G422" s="71">
        <f t="shared" si="49"/>
        <v>0.7</v>
      </c>
      <c r="H422" s="71">
        <v>44000</v>
      </c>
    </row>
    <row r="423" spans="2:8" x14ac:dyDescent="0.25">
      <c r="B423" s="65" t="s">
        <v>408</v>
      </c>
      <c r="C423" s="70">
        <v>8</v>
      </c>
      <c r="D423" s="71">
        <v>20</v>
      </c>
      <c r="E423" s="71">
        <v>8</v>
      </c>
      <c r="F423" s="72">
        <f t="shared" si="48"/>
        <v>4.1500000000000004</v>
      </c>
      <c r="G423" s="71">
        <f t="shared" si="49"/>
        <v>2.5</v>
      </c>
      <c r="H423" s="71">
        <v>83000</v>
      </c>
    </row>
    <row r="424" spans="2:8" x14ac:dyDescent="0.25">
      <c r="B424" s="65" t="s">
        <v>463</v>
      </c>
      <c r="C424" s="70">
        <v>32</v>
      </c>
      <c r="D424" s="71">
        <v>33</v>
      </c>
      <c r="E424" s="71">
        <v>29</v>
      </c>
      <c r="F424" s="72">
        <f t="shared" si="48"/>
        <v>5.4484848484848483</v>
      </c>
      <c r="G424" s="71">
        <f t="shared" si="49"/>
        <v>1.1379310344827587</v>
      </c>
      <c r="H424" s="71">
        <v>179800</v>
      </c>
    </row>
    <row r="425" spans="2:8" x14ac:dyDescent="0.25">
      <c r="B425" s="65" t="s">
        <v>526</v>
      </c>
      <c r="C425" s="70">
        <v>9</v>
      </c>
      <c r="D425" s="71">
        <v>7.8</v>
      </c>
      <c r="E425" s="71">
        <v>5.5</v>
      </c>
      <c r="F425" s="72">
        <f t="shared" si="48"/>
        <v>9.717948717948719</v>
      </c>
      <c r="G425" s="71">
        <f t="shared" si="49"/>
        <v>1.4181818181818182</v>
      </c>
      <c r="H425" s="71">
        <v>75800</v>
      </c>
    </row>
    <row r="426" spans="2:8" x14ac:dyDescent="0.25">
      <c r="B426" s="65" t="s">
        <v>428</v>
      </c>
      <c r="C426" s="70">
        <v>10</v>
      </c>
      <c r="D426" s="71">
        <v>5.4</v>
      </c>
      <c r="E426" s="71">
        <v>6</v>
      </c>
      <c r="F426" s="72">
        <f t="shared" si="48"/>
        <v>7.9999999999999991</v>
      </c>
      <c r="G426" s="71">
        <f t="shared" si="49"/>
        <v>0.9</v>
      </c>
      <c r="H426" s="71">
        <v>43200</v>
      </c>
    </row>
    <row r="427" spans="2:8" x14ac:dyDescent="0.25">
      <c r="B427" s="65" t="s">
        <v>420</v>
      </c>
      <c r="C427" s="70">
        <v>76</v>
      </c>
      <c r="D427" s="71">
        <v>104.5</v>
      </c>
      <c r="E427" s="71">
        <v>95</v>
      </c>
      <c r="F427" s="72">
        <f t="shared" si="48"/>
        <v>6.9368421052631577</v>
      </c>
      <c r="G427" s="71">
        <f t="shared" si="49"/>
        <v>1.1000000000000001</v>
      </c>
      <c r="H427" s="71">
        <v>724900</v>
      </c>
    </row>
    <row r="428" spans="2:8" x14ac:dyDescent="0.25">
      <c r="B428" s="65" t="s">
        <v>399</v>
      </c>
      <c r="C428" s="70">
        <v>30</v>
      </c>
      <c r="D428" s="71">
        <v>4.53</v>
      </c>
      <c r="E428" s="71">
        <v>3.77</v>
      </c>
      <c r="F428" s="72">
        <f t="shared" si="48"/>
        <v>11.461368653421632</v>
      </c>
      <c r="G428" s="71">
        <f t="shared" si="49"/>
        <v>1.2015915119363396</v>
      </c>
      <c r="H428" s="71">
        <v>51920</v>
      </c>
    </row>
    <row r="429" spans="2:8" x14ac:dyDescent="0.25">
      <c r="B429" s="65" t="s">
        <v>467</v>
      </c>
      <c r="C429" s="70">
        <v>33</v>
      </c>
      <c r="D429" s="71">
        <v>33.9</v>
      </c>
      <c r="E429" s="71">
        <v>30</v>
      </c>
      <c r="F429" s="72">
        <f t="shared" si="48"/>
        <v>6.4025958702064898</v>
      </c>
      <c r="G429" s="71">
        <f t="shared" si="49"/>
        <v>1.1299999999999999</v>
      </c>
      <c r="H429" s="71">
        <v>217048</v>
      </c>
    </row>
    <row r="430" spans="2:8" x14ac:dyDescent="0.25">
      <c r="B430" s="65" t="s">
        <v>468</v>
      </c>
      <c r="C430" s="70">
        <v>10</v>
      </c>
      <c r="D430" s="71">
        <v>8.4</v>
      </c>
      <c r="E430" s="71">
        <v>9</v>
      </c>
      <c r="F430" s="72">
        <f t="shared" si="48"/>
        <v>4.2142857142857135</v>
      </c>
      <c r="G430" s="71">
        <f t="shared" si="49"/>
        <v>0.93333333333333335</v>
      </c>
      <c r="H430" s="71">
        <v>35400</v>
      </c>
    </row>
    <row r="431" spans="2:8" x14ac:dyDescent="0.25">
      <c r="B431" s="65" t="s">
        <v>421</v>
      </c>
      <c r="C431" s="70">
        <v>12</v>
      </c>
      <c r="D431" s="71">
        <v>126.2</v>
      </c>
      <c r="E431" s="71">
        <v>65</v>
      </c>
      <c r="F431" s="72">
        <f t="shared" si="48"/>
        <v>4.2001584786053883</v>
      </c>
      <c r="G431" s="71">
        <f t="shared" si="49"/>
        <v>1.9415384615384617</v>
      </c>
      <c r="H431" s="71">
        <v>530060</v>
      </c>
    </row>
    <row r="432" spans="2:8" x14ac:dyDescent="0.25">
      <c r="B432" s="65" t="s">
        <v>434</v>
      </c>
      <c r="C432" s="70">
        <v>23</v>
      </c>
      <c r="D432" s="71">
        <v>14.1</v>
      </c>
      <c r="E432" s="71">
        <v>11.75</v>
      </c>
      <c r="F432" s="72">
        <f t="shared" si="48"/>
        <v>10.085106382978724</v>
      </c>
      <c r="G432" s="71">
        <f t="shared" si="49"/>
        <v>1.2</v>
      </c>
      <c r="H432" s="71">
        <v>142200</v>
      </c>
    </row>
    <row r="433" spans="2:8" x14ac:dyDescent="0.25">
      <c r="B433" s="65" t="s">
        <v>473</v>
      </c>
      <c r="C433" s="70">
        <v>12</v>
      </c>
      <c r="D433" s="71">
        <v>7.2</v>
      </c>
      <c r="E433" s="71">
        <v>8</v>
      </c>
      <c r="F433" s="72">
        <f t="shared" si="48"/>
        <v>8</v>
      </c>
      <c r="G433" s="71">
        <f t="shared" si="49"/>
        <v>0.9</v>
      </c>
      <c r="H433" s="71">
        <v>57600</v>
      </c>
    </row>
    <row r="434" spans="2:8" x14ac:dyDescent="0.25">
      <c r="B434" s="65" t="s">
        <v>475</v>
      </c>
      <c r="C434" s="70">
        <v>14</v>
      </c>
      <c r="D434" s="71">
        <v>6</v>
      </c>
      <c r="E434" s="71">
        <v>8</v>
      </c>
      <c r="F434" s="72">
        <f t="shared" si="48"/>
        <v>12</v>
      </c>
      <c r="G434" s="71">
        <f t="shared" si="49"/>
        <v>0.75</v>
      </c>
      <c r="H434" s="71">
        <v>72000</v>
      </c>
    </row>
    <row r="435" spans="2:8" x14ac:dyDescent="0.25">
      <c r="B435" s="65" t="s">
        <v>441</v>
      </c>
      <c r="C435" s="70">
        <v>121</v>
      </c>
      <c r="D435" s="71">
        <v>150</v>
      </c>
      <c r="E435" s="71">
        <v>157</v>
      </c>
      <c r="F435" s="72">
        <f t="shared" si="48"/>
        <v>7.7359999999999998</v>
      </c>
      <c r="G435" s="71">
        <f t="shared" si="49"/>
        <v>0.95541401273885351</v>
      </c>
      <c r="H435" s="71">
        <v>1160400</v>
      </c>
    </row>
    <row r="436" spans="2:8" x14ac:dyDescent="0.25">
      <c r="B436" s="65" t="s">
        <v>442</v>
      </c>
      <c r="C436" s="70">
        <v>20</v>
      </c>
      <c r="D436" s="71">
        <v>25</v>
      </c>
      <c r="E436" s="71">
        <v>20</v>
      </c>
      <c r="F436" s="72">
        <f t="shared" si="48"/>
        <v>2.5</v>
      </c>
      <c r="G436" s="71">
        <f t="shared" si="49"/>
        <v>1.25</v>
      </c>
      <c r="H436" s="71">
        <v>62500</v>
      </c>
    </row>
    <row r="437" spans="2:8" x14ac:dyDescent="0.25">
      <c r="B437" s="65" t="s">
        <v>446</v>
      </c>
      <c r="C437" s="70">
        <v>12</v>
      </c>
      <c r="D437" s="71">
        <v>38.5</v>
      </c>
      <c r="E437" s="71">
        <v>30</v>
      </c>
      <c r="F437" s="72">
        <f t="shared" si="48"/>
        <v>8.1038961038961048</v>
      </c>
      <c r="G437" s="71">
        <f t="shared" si="49"/>
        <v>1.2833333333333334</v>
      </c>
      <c r="H437" s="71">
        <v>312000</v>
      </c>
    </row>
    <row r="438" spans="2:8" x14ac:dyDescent="0.25">
      <c r="B438" s="65" t="s">
        <v>447</v>
      </c>
      <c r="C438" s="70">
        <v>18</v>
      </c>
      <c r="D438" s="71">
        <v>12.25</v>
      </c>
      <c r="E438" s="71">
        <v>10.1</v>
      </c>
      <c r="F438" s="72">
        <f t="shared" si="48"/>
        <v>6.3514285714285714</v>
      </c>
      <c r="G438" s="71">
        <f t="shared" si="49"/>
        <v>1.2128712871287128</v>
      </c>
      <c r="H438" s="71">
        <v>77805</v>
      </c>
    </row>
    <row r="439" spans="2:8" x14ac:dyDescent="0.25">
      <c r="B439" s="65" t="s">
        <v>448</v>
      </c>
      <c r="C439" s="70">
        <v>25</v>
      </c>
      <c r="D439" s="71">
        <v>9.35</v>
      </c>
      <c r="E439" s="71">
        <v>12.25</v>
      </c>
      <c r="F439" s="72">
        <f t="shared" si="48"/>
        <v>10.893048128342247</v>
      </c>
      <c r="G439" s="71">
        <f t="shared" si="49"/>
        <v>0.76326530612244892</v>
      </c>
      <c r="H439" s="71">
        <v>101850</v>
      </c>
    </row>
    <row r="440" spans="2:8" x14ac:dyDescent="0.25">
      <c r="B440" s="65" t="s">
        <v>449</v>
      </c>
      <c r="C440" s="70">
        <v>25</v>
      </c>
      <c r="D440" s="71">
        <v>28.72</v>
      </c>
      <c r="E440" s="71">
        <v>27.65</v>
      </c>
      <c r="F440" s="72">
        <f t="shared" si="48"/>
        <v>8.7430362116991649</v>
      </c>
      <c r="G440" s="71">
        <f t="shared" si="49"/>
        <v>1.0386980108499095</v>
      </c>
      <c r="H440" s="71">
        <v>251100</v>
      </c>
    </row>
    <row r="441" spans="2:8" x14ac:dyDescent="0.25">
      <c r="B441" s="65" t="s">
        <v>477</v>
      </c>
      <c r="C441" s="70">
        <v>14</v>
      </c>
      <c r="D441" s="71">
        <v>3.85</v>
      </c>
      <c r="E441" s="71">
        <v>6</v>
      </c>
      <c r="F441" s="72">
        <f t="shared" si="48"/>
        <v>6.3441558441558437</v>
      </c>
      <c r="G441" s="71">
        <f t="shared" si="49"/>
        <v>0.64166666666666672</v>
      </c>
      <c r="H441" s="71">
        <v>24425</v>
      </c>
    </row>
    <row r="442" spans="2:8" x14ac:dyDescent="0.25">
      <c r="B442" s="65" t="s">
        <v>450</v>
      </c>
      <c r="C442" s="70">
        <v>5</v>
      </c>
      <c r="D442" s="71">
        <v>5.5</v>
      </c>
      <c r="E442" s="71">
        <v>7.13</v>
      </c>
      <c r="F442" s="72">
        <f t="shared" si="48"/>
        <v>4.204545454545455</v>
      </c>
      <c r="G442" s="71">
        <f t="shared" si="49"/>
        <v>0.77138849929873776</v>
      </c>
      <c r="H442" s="71">
        <v>23125</v>
      </c>
    </row>
    <row r="443" spans="2:8" x14ac:dyDescent="0.25">
      <c r="B443" s="65" t="s">
        <v>404</v>
      </c>
      <c r="C443" s="70">
        <v>43</v>
      </c>
      <c r="D443" s="71">
        <v>47.75</v>
      </c>
      <c r="E443" s="71">
        <v>38.200000000000003</v>
      </c>
      <c r="F443" s="72">
        <f t="shared" si="48"/>
        <v>7.5480628272251309</v>
      </c>
      <c r="G443" s="71">
        <f t="shared" si="49"/>
        <v>1.25</v>
      </c>
      <c r="H443" s="71">
        <v>360420</v>
      </c>
    </row>
    <row r="444" spans="2:8" x14ac:dyDescent="0.25">
      <c r="B444" s="65" t="s">
        <v>405</v>
      </c>
      <c r="C444" s="70">
        <v>20</v>
      </c>
      <c r="D444" s="71">
        <v>40</v>
      </c>
      <c r="E444" s="71">
        <v>28</v>
      </c>
      <c r="F444" s="72">
        <f t="shared" si="48"/>
        <v>6.25</v>
      </c>
      <c r="G444" s="71">
        <f t="shared" si="49"/>
        <v>1.4285714285714286</v>
      </c>
      <c r="H444" s="71">
        <v>250000</v>
      </c>
    </row>
    <row r="445" spans="2:8" x14ac:dyDescent="0.25">
      <c r="B445" s="7" t="s">
        <v>534</v>
      </c>
      <c r="C445" s="8">
        <f>SUM(C420:C444)</f>
        <v>602</v>
      </c>
      <c r="D445" s="9">
        <f>SUM(D420:D444)</f>
        <v>749.75000000000011</v>
      </c>
      <c r="E445" s="9">
        <f>SUM(E420:E444)</f>
        <v>635.65000000000009</v>
      </c>
      <c r="F445" s="10">
        <f t="shared" si="48"/>
        <v>6.5779433144381443</v>
      </c>
      <c r="G445" s="11">
        <f t="shared" si="49"/>
        <v>1.1795012978840558</v>
      </c>
      <c r="H445" s="9">
        <f>SUM(H420:H444)</f>
        <v>4931813</v>
      </c>
    </row>
    <row r="446" spans="2:8" x14ac:dyDescent="0.25">
      <c r="B446" s="19" t="s">
        <v>535</v>
      </c>
      <c r="C446" s="12"/>
      <c r="D446" s="1"/>
      <c r="E446" s="1"/>
      <c r="G446" s="13"/>
    </row>
    <row r="447" spans="2:8" x14ac:dyDescent="0.25">
      <c r="B447" s="65" t="s">
        <v>417</v>
      </c>
      <c r="C447" s="70">
        <v>11</v>
      </c>
      <c r="D447" s="71">
        <v>65</v>
      </c>
      <c r="E447" s="71">
        <v>8.6999999999999993</v>
      </c>
      <c r="F447" s="72">
        <f t="shared" ref="F447:F462" si="50">(H447/D447)/1000</f>
        <v>1.5261538461538462</v>
      </c>
      <c r="G447" s="71">
        <f t="shared" ref="G447:G462" si="51">D447/E447</f>
        <v>7.4712643678160928</v>
      </c>
      <c r="H447" s="71">
        <v>99200</v>
      </c>
    </row>
    <row r="448" spans="2:8" x14ac:dyDescent="0.25">
      <c r="B448" s="65" t="s">
        <v>427</v>
      </c>
      <c r="C448" s="70">
        <v>20</v>
      </c>
      <c r="D448" s="71">
        <v>90</v>
      </c>
      <c r="E448" s="71">
        <v>34.6</v>
      </c>
      <c r="F448" s="72">
        <f t="shared" si="50"/>
        <v>1.72</v>
      </c>
      <c r="G448" s="71">
        <f t="shared" si="51"/>
        <v>2.6011560693641615</v>
      </c>
      <c r="H448" s="71">
        <v>154800</v>
      </c>
    </row>
    <row r="449" spans="2:8" x14ac:dyDescent="0.25">
      <c r="B449" s="65" t="s">
        <v>488</v>
      </c>
      <c r="C449" s="70">
        <v>15</v>
      </c>
      <c r="D449" s="71">
        <v>30</v>
      </c>
      <c r="E449" s="71">
        <v>9</v>
      </c>
      <c r="F449" s="72">
        <f t="shared" si="50"/>
        <v>1.5</v>
      </c>
      <c r="G449" s="71">
        <f t="shared" si="51"/>
        <v>3.3333333333333335</v>
      </c>
      <c r="H449" s="71">
        <v>45000</v>
      </c>
    </row>
    <row r="450" spans="2:8" x14ac:dyDescent="0.25">
      <c r="B450" s="65" t="s">
        <v>466</v>
      </c>
      <c r="C450" s="70">
        <v>5</v>
      </c>
      <c r="D450" s="71">
        <v>0.4</v>
      </c>
      <c r="E450" s="71">
        <v>0.1</v>
      </c>
      <c r="F450" s="72">
        <f t="shared" si="50"/>
        <v>1.5</v>
      </c>
      <c r="G450" s="71">
        <f t="shared" si="51"/>
        <v>4</v>
      </c>
      <c r="H450" s="71">
        <v>600</v>
      </c>
    </row>
    <row r="451" spans="2:8" x14ac:dyDescent="0.25">
      <c r="B451" s="65" t="s">
        <v>467</v>
      </c>
      <c r="C451" s="70">
        <v>30</v>
      </c>
      <c r="D451" s="71">
        <v>129.6</v>
      </c>
      <c r="E451" s="71">
        <v>50</v>
      </c>
      <c r="F451" s="72">
        <f t="shared" si="50"/>
        <v>1.4958487654320989</v>
      </c>
      <c r="G451" s="71">
        <f t="shared" si="51"/>
        <v>2.5920000000000001</v>
      </c>
      <c r="H451" s="71">
        <v>193862</v>
      </c>
    </row>
    <row r="452" spans="2:8" x14ac:dyDescent="0.25">
      <c r="B452" s="65" t="s">
        <v>421</v>
      </c>
      <c r="C452" s="70">
        <v>2</v>
      </c>
      <c r="D452" s="71">
        <v>4818</v>
      </c>
      <c r="E452" s="71">
        <v>554</v>
      </c>
      <c r="F452" s="72">
        <f t="shared" si="50"/>
        <v>1.27</v>
      </c>
      <c r="G452" s="71">
        <f t="shared" si="51"/>
        <v>8.6967509025270751</v>
      </c>
      <c r="H452" s="71">
        <v>6118860</v>
      </c>
    </row>
    <row r="453" spans="2:8" x14ac:dyDescent="0.25">
      <c r="B453" s="65" t="s">
        <v>441</v>
      </c>
      <c r="C453" s="70">
        <v>148</v>
      </c>
      <c r="D453" s="71">
        <v>480</v>
      </c>
      <c r="E453" s="71">
        <v>155</v>
      </c>
      <c r="F453" s="72">
        <f t="shared" si="50"/>
        <v>1.8</v>
      </c>
      <c r="G453" s="71">
        <f t="shared" si="51"/>
        <v>3.096774193548387</v>
      </c>
      <c r="H453" s="71">
        <v>864000</v>
      </c>
    </row>
    <row r="454" spans="2:8" x14ac:dyDescent="0.25">
      <c r="B454" s="65" t="s">
        <v>446</v>
      </c>
      <c r="C454" s="70">
        <v>14</v>
      </c>
      <c r="D454" s="71">
        <v>84.3</v>
      </c>
      <c r="E454" s="71">
        <v>33</v>
      </c>
      <c r="F454" s="72">
        <f t="shared" si="50"/>
        <v>2.9274021352313166</v>
      </c>
      <c r="G454" s="71">
        <f t="shared" si="51"/>
        <v>2.5545454545454547</v>
      </c>
      <c r="H454" s="71">
        <v>246780</v>
      </c>
    </row>
    <row r="455" spans="2:8" x14ac:dyDescent="0.25">
      <c r="B455" s="65" t="s">
        <v>448</v>
      </c>
      <c r="C455" s="70">
        <v>4</v>
      </c>
      <c r="D455" s="71">
        <v>17.350000000000001</v>
      </c>
      <c r="E455" s="71">
        <v>6.95</v>
      </c>
      <c r="F455" s="72">
        <f t="shared" si="50"/>
        <v>1.8253602305475505</v>
      </c>
      <c r="G455" s="71">
        <f t="shared" si="51"/>
        <v>2.4964028776978417</v>
      </c>
      <c r="H455" s="71">
        <v>31670</v>
      </c>
    </row>
    <row r="456" spans="2:8" x14ac:dyDescent="0.25">
      <c r="B456" s="65" t="s">
        <v>449</v>
      </c>
      <c r="C456" s="70">
        <v>42</v>
      </c>
      <c r="D456" s="71">
        <v>87.87</v>
      </c>
      <c r="E456" s="71">
        <v>29.05</v>
      </c>
      <c r="F456" s="72">
        <f t="shared" si="50"/>
        <v>1.9372527597587343</v>
      </c>
      <c r="G456" s="71">
        <f t="shared" si="51"/>
        <v>3.0247848537005164</v>
      </c>
      <c r="H456" s="71">
        <v>170226.4</v>
      </c>
    </row>
    <row r="457" spans="2:8" x14ac:dyDescent="0.25">
      <c r="B457" s="65" t="s">
        <v>477</v>
      </c>
      <c r="C457" s="70">
        <v>49</v>
      </c>
      <c r="D457" s="71">
        <v>124.2</v>
      </c>
      <c r="E457" s="71">
        <v>54</v>
      </c>
      <c r="F457" s="72">
        <f t="shared" si="50"/>
        <v>1.6879629629629629</v>
      </c>
      <c r="G457" s="71">
        <f t="shared" si="51"/>
        <v>2.3000000000000003</v>
      </c>
      <c r="H457" s="71">
        <v>209645</v>
      </c>
    </row>
    <row r="458" spans="2:8" x14ac:dyDescent="0.25">
      <c r="B458" s="65" t="s">
        <v>499</v>
      </c>
      <c r="C458" s="70">
        <v>65</v>
      </c>
      <c r="D458" s="71">
        <v>180</v>
      </c>
      <c r="E458" s="71">
        <v>100</v>
      </c>
      <c r="F458" s="72">
        <f t="shared" si="50"/>
        <v>1.2</v>
      </c>
      <c r="G458" s="71">
        <f t="shared" si="51"/>
        <v>1.8</v>
      </c>
      <c r="H458" s="71">
        <v>216000</v>
      </c>
    </row>
    <row r="459" spans="2:8" x14ac:dyDescent="0.25">
      <c r="B459" s="65" t="s">
        <v>479</v>
      </c>
      <c r="C459" s="70">
        <v>10</v>
      </c>
      <c r="D459" s="71">
        <v>3.5</v>
      </c>
      <c r="E459" s="71">
        <v>0.7</v>
      </c>
      <c r="F459" s="72">
        <f t="shared" si="50"/>
        <v>1.6142857142857143</v>
      </c>
      <c r="G459" s="71">
        <f t="shared" si="51"/>
        <v>5</v>
      </c>
      <c r="H459" s="71">
        <v>5650</v>
      </c>
    </row>
    <row r="460" spans="2:8" x14ac:dyDescent="0.25">
      <c r="B460" s="65" t="s">
        <v>404</v>
      </c>
      <c r="C460" s="70">
        <v>30</v>
      </c>
      <c r="D460" s="71">
        <v>48</v>
      </c>
      <c r="E460" s="71">
        <v>16</v>
      </c>
      <c r="F460" s="72">
        <f t="shared" si="50"/>
        <v>2.95</v>
      </c>
      <c r="G460" s="71">
        <f t="shared" si="51"/>
        <v>3</v>
      </c>
      <c r="H460" s="71">
        <v>141600</v>
      </c>
    </row>
    <row r="461" spans="2:8" x14ac:dyDescent="0.25">
      <c r="B461" s="65" t="s">
        <v>405</v>
      </c>
      <c r="C461" s="70">
        <v>150</v>
      </c>
      <c r="D461" s="71">
        <v>1800</v>
      </c>
      <c r="E461" s="71">
        <v>360</v>
      </c>
      <c r="F461" s="72">
        <f t="shared" si="50"/>
        <v>1.4666666666666668</v>
      </c>
      <c r="G461" s="71">
        <f t="shared" si="51"/>
        <v>5</v>
      </c>
      <c r="H461" s="71">
        <v>2640000</v>
      </c>
    </row>
    <row r="462" spans="2:8" x14ac:dyDescent="0.25">
      <c r="B462" s="7" t="s">
        <v>536</v>
      </c>
      <c r="C462" s="8">
        <f>SUM(C447:C461)</f>
        <v>595</v>
      </c>
      <c r="D462" s="9">
        <f>SUM(D447:D461)</f>
        <v>7958.22</v>
      </c>
      <c r="E462" s="9">
        <f>SUM(E447:E461)</f>
        <v>1411.1000000000001</v>
      </c>
      <c r="F462" s="10">
        <f t="shared" si="50"/>
        <v>1.3995458029559376</v>
      </c>
      <c r="G462" s="11">
        <f t="shared" si="51"/>
        <v>5.6397278718730064</v>
      </c>
      <c r="H462" s="9">
        <f>SUM(H447:H461)</f>
        <v>11137893.4</v>
      </c>
    </row>
    <row r="463" spans="2:8" x14ac:dyDescent="0.25">
      <c r="B463" s="19" t="s">
        <v>537</v>
      </c>
      <c r="C463" s="12"/>
      <c r="D463" s="1"/>
      <c r="E463" s="1"/>
      <c r="G463" s="13"/>
    </row>
    <row r="464" spans="2:8" x14ac:dyDescent="0.25">
      <c r="B464" s="65" t="s">
        <v>409</v>
      </c>
      <c r="C464" s="70">
        <v>3</v>
      </c>
      <c r="D464" s="71">
        <v>2710</v>
      </c>
      <c r="E464" s="71">
        <v>670</v>
      </c>
      <c r="F464" s="72">
        <f>(H464/D464)/1000</f>
        <v>2.1690036900369005</v>
      </c>
      <c r="G464" s="71">
        <f>D464/E464</f>
        <v>4.044776119402985</v>
      </c>
      <c r="H464" s="71">
        <v>5878000</v>
      </c>
    </row>
    <row r="465" spans="2:8" x14ac:dyDescent="0.25">
      <c r="B465" s="65" t="s">
        <v>421</v>
      </c>
      <c r="C465" s="70">
        <v>2</v>
      </c>
      <c r="D465" s="71">
        <v>1667</v>
      </c>
      <c r="E465" s="71">
        <v>395</v>
      </c>
      <c r="F465" s="72">
        <f>(H465/D465)/1000</f>
        <v>2</v>
      </c>
      <c r="G465" s="71">
        <f>D465/E465</f>
        <v>4.2202531645569623</v>
      </c>
      <c r="H465" s="71">
        <v>3334000</v>
      </c>
    </row>
    <row r="466" spans="2:8" x14ac:dyDescent="0.25">
      <c r="B466" s="7" t="s">
        <v>538</v>
      </c>
      <c r="C466" s="8">
        <f>SUM(C464:C465)</f>
        <v>5</v>
      </c>
      <c r="D466" s="9">
        <f>SUM(D464:D465)</f>
        <v>4377</v>
      </c>
      <c r="E466" s="9">
        <f>SUM(E464:E465)</f>
        <v>1065</v>
      </c>
      <c r="F466" s="10">
        <f>(H466/D466)/1000</f>
        <v>2.104637879826365</v>
      </c>
      <c r="G466" s="11">
        <f>D466/E466</f>
        <v>4.1098591549295778</v>
      </c>
      <c r="H466" s="9">
        <f>SUM(H464:H465)</f>
        <v>9212000</v>
      </c>
    </row>
    <row r="467" spans="2:8" x14ac:dyDescent="0.25">
      <c r="B467" s="19" t="s">
        <v>539</v>
      </c>
      <c r="C467" s="20">
        <f>SUM(C466,C462,C445,C418,C403,C386)</f>
        <v>4305</v>
      </c>
      <c r="D467" s="21">
        <f>SUM(D466,D462,D445,D418,D403,D386)</f>
        <v>38417.83</v>
      </c>
      <c r="E467" s="21">
        <f>SUM(E466,E462,E445,E418,E403,E386)</f>
        <v>15782.95</v>
      </c>
      <c r="F467" s="46">
        <f>(H467/D467)/1000</f>
        <v>20.698854976972932</v>
      </c>
      <c r="G467" s="22">
        <f>D467/E467</f>
        <v>2.4341349367513678</v>
      </c>
      <c r="H467" s="21">
        <f>SUM(H466,H462,H445,H418,H403,H386)</f>
        <v>795205091.70000005</v>
      </c>
    </row>
    <row r="468" spans="2:8" x14ac:dyDescent="0.25">
      <c r="B468" s="81" t="s">
        <v>540</v>
      </c>
      <c r="G468" s="13"/>
    </row>
    <row r="469" spans="2:8" x14ac:dyDescent="0.25">
      <c r="B469" s="19" t="s">
        <v>541</v>
      </c>
      <c r="G469" s="13"/>
    </row>
    <row r="470" spans="2:8" x14ac:dyDescent="0.25">
      <c r="B470" s="65" t="s">
        <v>542</v>
      </c>
      <c r="C470" s="70">
        <v>11</v>
      </c>
      <c r="D470" s="71">
        <v>230.38</v>
      </c>
      <c r="E470" s="71">
        <v>20.21</v>
      </c>
      <c r="F470" s="72">
        <f t="shared" ref="F470:F476" si="52">(H470/D470)/1000</f>
        <v>1.6</v>
      </c>
      <c r="G470" s="71">
        <f t="shared" ref="G470:G476" si="53">D470/E470</f>
        <v>11.399307273626917</v>
      </c>
      <c r="H470" s="71">
        <v>368608</v>
      </c>
    </row>
    <row r="471" spans="2:8" x14ac:dyDescent="0.25">
      <c r="B471" s="65" t="s">
        <v>402</v>
      </c>
      <c r="C471" s="70">
        <v>54</v>
      </c>
      <c r="D471" s="71">
        <v>225</v>
      </c>
      <c r="E471" s="71">
        <v>11.6</v>
      </c>
      <c r="F471" s="72">
        <f t="shared" si="52"/>
        <v>3.5244444444444443</v>
      </c>
      <c r="G471" s="71">
        <f t="shared" si="53"/>
        <v>19.396551724137932</v>
      </c>
      <c r="H471" s="71">
        <v>793000</v>
      </c>
    </row>
    <row r="472" spans="2:8" x14ac:dyDescent="0.25">
      <c r="B472" s="65" t="s">
        <v>446</v>
      </c>
      <c r="C472" s="70">
        <v>2</v>
      </c>
      <c r="D472" s="71">
        <v>27.15</v>
      </c>
      <c r="E472" s="71">
        <v>1.3</v>
      </c>
      <c r="F472" s="72">
        <f t="shared" si="52"/>
        <v>3.0302025782688764</v>
      </c>
      <c r="G472" s="71">
        <f t="shared" si="53"/>
        <v>20.884615384615383</v>
      </c>
      <c r="H472" s="71">
        <v>82270</v>
      </c>
    </row>
    <row r="473" spans="2:8" x14ac:dyDescent="0.25">
      <c r="B473" s="65" t="s">
        <v>403</v>
      </c>
      <c r="C473" s="70">
        <v>18</v>
      </c>
      <c r="D473" s="71">
        <v>174</v>
      </c>
      <c r="E473" s="71">
        <v>5.65</v>
      </c>
      <c r="F473" s="72">
        <f t="shared" si="52"/>
        <v>2.3154022988505747</v>
      </c>
      <c r="G473" s="71">
        <f t="shared" si="53"/>
        <v>30.796460176991147</v>
      </c>
      <c r="H473" s="71">
        <v>402880</v>
      </c>
    </row>
    <row r="474" spans="2:8" x14ac:dyDescent="0.25">
      <c r="B474" s="65" t="s">
        <v>452</v>
      </c>
      <c r="C474" s="70">
        <v>60</v>
      </c>
      <c r="D474" s="71">
        <v>2534</v>
      </c>
      <c r="E474" s="71">
        <v>140</v>
      </c>
      <c r="F474" s="72">
        <f t="shared" si="52"/>
        <v>3.5207576953433311</v>
      </c>
      <c r="G474" s="71">
        <f t="shared" si="53"/>
        <v>18.100000000000001</v>
      </c>
      <c r="H474" s="71">
        <v>8921600</v>
      </c>
    </row>
    <row r="475" spans="2:8" x14ac:dyDescent="0.25">
      <c r="B475" s="65" t="s">
        <v>503</v>
      </c>
      <c r="C475" s="70">
        <v>72</v>
      </c>
      <c r="D475" s="71">
        <v>1746.83</v>
      </c>
      <c r="E475" s="71">
        <v>71</v>
      </c>
      <c r="F475" s="72">
        <f t="shared" si="52"/>
        <v>3.257666172438074</v>
      </c>
      <c r="G475" s="71">
        <f t="shared" si="53"/>
        <v>24.603239436619717</v>
      </c>
      <c r="H475" s="71">
        <v>5690589</v>
      </c>
    </row>
    <row r="476" spans="2:8" x14ac:dyDescent="0.25">
      <c r="B476" s="65" t="s">
        <v>483</v>
      </c>
      <c r="C476" s="70">
        <v>8</v>
      </c>
      <c r="D476" s="71">
        <v>23.2</v>
      </c>
      <c r="E476" s="71">
        <v>1.35</v>
      </c>
      <c r="F476" s="72">
        <f t="shared" si="52"/>
        <v>5.5310344827586206</v>
      </c>
      <c r="G476" s="71">
        <f t="shared" si="53"/>
        <v>17.185185185185183</v>
      </c>
      <c r="H476" s="71">
        <v>128320</v>
      </c>
    </row>
    <row r="477" spans="2:8" x14ac:dyDescent="0.25">
      <c r="B477" s="7" t="s">
        <v>543</v>
      </c>
      <c r="C477" s="7">
        <f>SUM(C470:C476)</f>
        <v>225</v>
      </c>
      <c r="D477" s="9">
        <f>SUM(D470:D476)</f>
        <v>4960.5599999999995</v>
      </c>
      <c r="E477" s="7">
        <f>SUM(E470:E476)</f>
        <v>251.10999999999999</v>
      </c>
      <c r="F477" s="10">
        <f t="shared" ref="F477" si="54">(H477/D477)/1000</f>
        <v>3.3035114987017598</v>
      </c>
      <c r="G477" s="11">
        <f t="shared" ref="G477" si="55">D477/E477</f>
        <v>19.754529887300386</v>
      </c>
      <c r="H477" s="9">
        <f>SUM(H470:H476)</f>
        <v>16387267</v>
      </c>
    </row>
    <row r="478" spans="2:8" x14ac:dyDescent="0.25">
      <c r="B478" s="19" t="s">
        <v>544</v>
      </c>
      <c r="G478" s="13"/>
    </row>
    <row r="479" spans="2:8" x14ac:dyDescent="0.25">
      <c r="B479" s="65" t="s">
        <v>461</v>
      </c>
      <c r="C479" s="70">
        <v>5</v>
      </c>
      <c r="D479" s="71">
        <v>3.81</v>
      </c>
      <c r="E479" s="71">
        <v>0.46</v>
      </c>
      <c r="F479" s="72">
        <f t="shared" ref="F479:F510" si="56">(H479/D479)/1000</f>
        <v>2.618293963254593</v>
      </c>
      <c r="G479" s="71">
        <f t="shared" ref="G479:G510" si="57">D479/E479</f>
        <v>8.2826086956521738</v>
      </c>
      <c r="H479" s="71">
        <v>9975.7000000000007</v>
      </c>
    </row>
    <row r="480" spans="2:8" x14ac:dyDescent="0.25">
      <c r="B480" s="65" t="s">
        <v>398</v>
      </c>
      <c r="C480" s="70">
        <v>4</v>
      </c>
      <c r="D480" s="71">
        <v>64.3</v>
      </c>
      <c r="E480" s="71">
        <v>5.2</v>
      </c>
      <c r="F480" s="72">
        <f t="shared" si="56"/>
        <v>3.2667962674961122</v>
      </c>
      <c r="G480" s="71">
        <f t="shared" si="57"/>
        <v>12.365384615384615</v>
      </c>
      <c r="H480" s="71">
        <v>210055</v>
      </c>
    </row>
    <row r="481" spans="2:8" x14ac:dyDescent="0.25">
      <c r="B481" s="65" t="s">
        <v>542</v>
      </c>
      <c r="C481" s="70">
        <v>39</v>
      </c>
      <c r="D481" s="71">
        <v>1886.85</v>
      </c>
      <c r="E481" s="71">
        <v>239.39</v>
      </c>
      <c r="F481" s="72">
        <f t="shared" si="56"/>
        <v>1.6</v>
      </c>
      <c r="G481" s="71">
        <f t="shared" si="57"/>
        <v>7.8819081832992186</v>
      </c>
      <c r="H481" s="71">
        <v>3018960</v>
      </c>
    </row>
    <row r="482" spans="2:8" x14ac:dyDescent="0.25">
      <c r="B482" s="65" t="s">
        <v>427</v>
      </c>
      <c r="C482" s="70">
        <v>4</v>
      </c>
      <c r="D482" s="71">
        <v>34.25</v>
      </c>
      <c r="E482" s="71">
        <v>2.76</v>
      </c>
      <c r="F482" s="72">
        <f t="shared" si="56"/>
        <v>3.8286861313868612</v>
      </c>
      <c r="G482" s="71">
        <f t="shared" si="57"/>
        <v>12.409420289855074</v>
      </c>
      <c r="H482" s="71">
        <v>131132.5</v>
      </c>
    </row>
    <row r="483" spans="2:8" x14ac:dyDescent="0.25">
      <c r="B483" s="65" t="s">
        <v>462</v>
      </c>
      <c r="C483" s="70">
        <v>5</v>
      </c>
      <c r="D483" s="71">
        <v>12.95</v>
      </c>
      <c r="E483" s="71">
        <v>1.82</v>
      </c>
      <c r="F483" s="72">
        <f t="shared" si="56"/>
        <v>3.2103783783783788</v>
      </c>
      <c r="G483" s="71">
        <f t="shared" si="57"/>
        <v>7.115384615384615</v>
      </c>
      <c r="H483" s="71">
        <v>41574.400000000001</v>
      </c>
    </row>
    <row r="484" spans="2:8" x14ac:dyDescent="0.25">
      <c r="B484" s="65" t="s">
        <v>409</v>
      </c>
      <c r="C484" s="70">
        <v>37</v>
      </c>
      <c r="D484" s="71">
        <v>45.2</v>
      </c>
      <c r="E484" s="71">
        <v>3.55</v>
      </c>
      <c r="F484" s="72">
        <f t="shared" si="56"/>
        <v>1.8803097345132742</v>
      </c>
      <c r="G484" s="71">
        <f t="shared" si="57"/>
        <v>12.732394366197184</v>
      </c>
      <c r="H484" s="71">
        <v>84990</v>
      </c>
    </row>
    <row r="485" spans="2:8" x14ac:dyDescent="0.25">
      <c r="B485" s="65" t="s">
        <v>432</v>
      </c>
      <c r="C485" s="70">
        <v>4</v>
      </c>
      <c r="D485" s="71">
        <v>35.6</v>
      </c>
      <c r="E485" s="71">
        <v>2.75</v>
      </c>
      <c r="F485" s="72">
        <f t="shared" si="56"/>
        <v>2.6741573033707864</v>
      </c>
      <c r="G485" s="71">
        <f t="shared" si="57"/>
        <v>12.945454545454545</v>
      </c>
      <c r="H485" s="71">
        <v>95200</v>
      </c>
    </row>
    <row r="486" spans="2:8" x14ac:dyDescent="0.25">
      <c r="B486" s="65" t="s">
        <v>467</v>
      </c>
      <c r="C486" s="70">
        <v>6</v>
      </c>
      <c r="D486" s="71">
        <v>2.75</v>
      </c>
      <c r="E486" s="71">
        <v>1.1499999999999999</v>
      </c>
      <c r="F486" s="72">
        <f t="shared" si="56"/>
        <v>2.520909090909091</v>
      </c>
      <c r="G486" s="71">
        <f t="shared" si="57"/>
        <v>2.3913043478260874</v>
      </c>
      <c r="H486" s="71">
        <v>6932.5</v>
      </c>
    </row>
    <row r="487" spans="2:8" x14ac:dyDescent="0.25">
      <c r="B487" s="65" t="s">
        <v>435</v>
      </c>
      <c r="C487" s="70">
        <v>3</v>
      </c>
      <c r="D487" s="71">
        <v>0.9</v>
      </c>
      <c r="E487" s="71">
        <v>2.7</v>
      </c>
      <c r="F487" s="72">
        <f t="shared" si="56"/>
        <v>2</v>
      </c>
      <c r="G487" s="71">
        <f t="shared" si="57"/>
        <v>0.33333333333333331</v>
      </c>
      <c r="H487" s="71">
        <v>1800</v>
      </c>
    </row>
    <row r="488" spans="2:8" x14ac:dyDescent="0.25">
      <c r="B488" s="65" t="s">
        <v>436</v>
      </c>
      <c r="C488" s="70">
        <v>3</v>
      </c>
      <c r="D488" s="71">
        <v>44.29</v>
      </c>
      <c r="E488" s="71">
        <v>3.2</v>
      </c>
      <c r="F488" s="72">
        <f t="shared" si="56"/>
        <v>3.1373334838564011</v>
      </c>
      <c r="G488" s="71">
        <f t="shared" si="57"/>
        <v>13.840624999999999</v>
      </c>
      <c r="H488" s="71">
        <v>138952.5</v>
      </c>
    </row>
    <row r="489" spans="2:8" x14ac:dyDescent="0.25">
      <c r="B489" s="65" t="s">
        <v>437</v>
      </c>
      <c r="C489" s="70">
        <v>807</v>
      </c>
      <c r="D489" s="71">
        <v>27428</v>
      </c>
      <c r="E489" s="71">
        <v>1416</v>
      </c>
      <c r="F489" s="72">
        <f t="shared" si="56"/>
        <v>2.5739536240338339</v>
      </c>
      <c r="G489" s="71">
        <f t="shared" si="57"/>
        <v>19.370056497175142</v>
      </c>
      <c r="H489" s="71">
        <v>70598400</v>
      </c>
    </row>
    <row r="490" spans="2:8" x14ac:dyDescent="0.25">
      <c r="B490" s="65" t="s">
        <v>438</v>
      </c>
      <c r="C490" s="70">
        <v>12</v>
      </c>
      <c r="D490" s="71">
        <v>45.5</v>
      </c>
      <c r="E490" s="71">
        <v>4.5</v>
      </c>
      <c r="F490" s="72">
        <f t="shared" si="56"/>
        <v>3.9082417582417586</v>
      </c>
      <c r="G490" s="71">
        <f t="shared" si="57"/>
        <v>10.111111111111111</v>
      </c>
      <c r="H490" s="71">
        <v>177825</v>
      </c>
    </row>
    <row r="491" spans="2:8" x14ac:dyDescent="0.25">
      <c r="B491" s="65" t="s">
        <v>475</v>
      </c>
      <c r="C491" s="70">
        <v>11</v>
      </c>
      <c r="D491" s="71">
        <v>22</v>
      </c>
      <c r="E491" s="71">
        <v>2.2000000000000002</v>
      </c>
      <c r="F491" s="72">
        <f t="shared" si="56"/>
        <v>9.0454545454545467</v>
      </c>
      <c r="G491" s="71">
        <f t="shared" si="57"/>
        <v>10</v>
      </c>
      <c r="H491" s="71">
        <v>199000</v>
      </c>
    </row>
    <row r="492" spans="2:8" x14ac:dyDescent="0.25">
      <c r="B492" s="65" t="s">
        <v>402</v>
      </c>
      <c r="C492" s="70">
        <v>138</v>
      </c>
      <c r="D492" s="71">
        <v>925</v>
      </c>
      <c r="E492" s="71">
        <v>43.7</v>
      </c>
      <c r="F492" s="72">
        <f t="shared" si="56"/>
        <v>2.8259459459459459</v>
      </c>
      <c r="G492" s="71">
        <f t="shared" si="57"/>
        <v>21.167048054919906</v>
      </c>
      <c r="H492" s="71">
        <v>2614000</v>
      </c>
    </row>
    <row r="493" spans="2:8" x14ac:dyDescent="0.25">
      <c r="B493" s="65" t="s">
        <v>439</v>
      </c>
      <c r="C493" s="70">
        <v>5</v>
      </c>
      <c r="D493" s="71">
        <v>29.44</v>
      </c>
      <c r="E493" s="71">
        <v>2.19</v>
      </c>
      <c r="F493" s="72">
        <f t="shared" si="56"/>
        <v>15.817255434782608</v>
      </c>
      <c r="G493" s="71">
        <f t="shared" si="57"/>
        <v>13.442922374429225</v>
      </c>
      <c r="H493" s="71">
        <v>465660</v>
      </c>
    </row>
    <row r="494" spans="2:8" x14ac:dyDescent="0.25">
      <c r="B494" s="65" t="s">
        <v>440</v>
      </c>
      <c r="C494" s="70">
        <v>22</v>
      </c>
      <c r="D494" s="71">
        <v>40.159999999999997</v>
      </c>
      <c r="E494" s="71">
        <v>3.06</v>
      </c>
      <c r="F494" s="72">
        <f t="shared" si="56"/>
        <v>15.698057768924304</v>
      </c>
      <c r="G494" s="71">
        <f t="shared" si="57"/>
        <v>13.124183006535945</v>
      </c>
      <c r="H494" s="71">
        <v>630434</v>
      </c>
    </row>
    <row r="495" spans="2:8" x14ac:dyDescent="0.25">
      <c r="B495" s="65" t="s">
        <v>444</v>
      </c>
      <c r="C495" s="70">
        <v>4</v>
      </c>
      <c r="D495" s="71">
        <v>11.42</v>
      </c>
      <c r="E495" s="71">
        <v>1.19</v>
      </c>
      <c r="F495" s="72">
        <f t="shared" si="56"/>
        <v>1.0441418563922944</v>
      </c>
      <c r="G495" s="71">
        <f t="shared" si="57"/>
        <v>9.5966386554621845</v>
      </c>
      <c r="H495" s="71">
        <v>11924.1</v>
      </c>
    </row>
    <row r="496" spans="2:8" x14ac:dyDescent="0.25">
      <c r="B496" s="65" t="s">
        <v>502</v>
      </c>
      <c r="C496" s="70">
        <v>2</v>
      </c>
      <c r="D496" s="71">
        <v>32.6</v>
      </c>
      <c r="E496" s="71">
        <v>2.6</v>
      </c>
      <c r="F496" s="72">
        <f t="shared" si="56"/>
        <v>3.2228834355828222</v>
      </c>
      <c r="G496" s="71">
        <f t="shared" si="57"/>
        <v>12.538461538461538</v>
      </c>
      <c r="H496" s="71">
        <v>105066</v>
      </c>
    </row>
    <row r="497" spans="2:8" x14ac:dyDescent="0.25">
      <c r="B497" s="65" t="s">
        <v>446</v>
      </c>
      <c r="C497" s="70">
        <v>3</v>
      </c>
      <c r="D497" s="71">
        <v>351.8</v>
      </c>
      <c r="E497" s="71">
        <v>21.5</v>
      </c>
      <c r="F497" s="72">
        <f t="shared" si="56"/>
        <v>3.0887578169414436</v>
      </c>
      <c r="G497" s="71">
        <f t="shared" si="57"/>
        <v>16.36279069767442</v>
      </c>
      <c r="H497" s="71">
        <v>1086625</v>
      </c>
    </row>
    <row r="498" spans="2:8" x14ac:dyDescent="0.25">
      <c r="B498" s="65" t="s">
        <v>403</v>
      </c>
      <c r="C498" s="70">
        <v>24</v>
      </c>
      <c r="D498" s="71">
        <v>255</v>
      </c>
      <c r="E498" s="71">
        <v>16.7</v>
      </c>
      <c r="F498" s="72">
        <f t="shared" si="56"/>
        <v>1.7231372549019608</v>
      </c>
      <c r="G498" s="71">
        <f t="shared" si="57"/>
        <v>15.269461077844312</v>
      </c>
      <c r="H498" s="71">
        <v>439400</v>
      </c>
    </row>
    <row r="499" spans="2:8" x14ac:dyDescent="0.25">
      <c r="B499" s="65" t="s">
        <v>451</v>
      </c>
      <c r="C499" s="70">
        <v>15</v>
      </c>
      <c r="D499" s="71">
        <v>144.57</v>
      </c>
      <c r="E499" s="71">
        <v>10.199999999999999</v>
      </c>
      <c r="F499" s="72">
        <f t="shared" si="56"/>
        <v>3.1077464204191743</v>
      </c>
      <c r="G499" s="71">
        <f t="shared" si="57"/>
        <v>14.173529411764706</v>
      </c>
      <c r="H499" s="71">
        <v>449286.9</v>
      </c>
    </row>
    <row r="500" spans="2:8" x14ac:dyDescent="0.25">
      <c r="B500" s="65" t="s">
        <v>478</v>
      </c>
      <c r="C500" s="70">
        <v>69</v>
      </c>
      <c r="D500" s="71">
        <v>400</v>
      </c>
      <c r="E500" s="71">
        <v>16</v>
      </c>
      <c r="F500" s="72">
        <f t="shared" si="56"/>
        <v>1.9971874999999999</v>
      </c>
      <c r="G500" s="71">
        <f t="shared" si="57"/>
        <v>25</v>
      </c>
      <c r="H500" s="71">
        <v>798875</v>
      </c>
    </row>
    <row r="501" spans="2:8" x14ac:dyDescent="0.25">
      <c r="B501" s="65" t="s">
        <v>513</v>
      </c>
      <c r="C501" s="70">
        <v>46</v>
      </c>
      <c r="D501" s="71">
        <v>609</v>
      </c>
      <c r="E501" s="71">
        <v>29</v>
      </c>
      <c r="F501" s="72">
        <f t="shared" si="56"/>
        <v>2.2077586206896553</v>
      </c>
      <c r="G501" s="71">
        <f t="shared" si="57"/>
        <v>21</v>
      </c>
      <c r="H501" s="71">
        <v>1344525</v>
      </c>
    </row>
    <row r="502" spans="2:8" x14ac:dyDescent="0.25">
      <c r="B502" s="65" t="s">
        <v>481</v>
      </c>
      <c r="C502" s="70">
        <v>20</v>
      </c>
      <c r="D502" s="71">
        <v>302</v>
      </c>
      <c r="E502" s="71">
        <v>12</v>
      </c>
      <c r="F502" s="72">
        <f t="shared" si="56"/>
        <v>1.6026490066225165</v>
      </c>
      <c r="G502" s="71">
        <f t="shared" si="57"/>
        <v>25.166666666666668</v>
      </c>
      <c r="H502" s="71">
        <v>484000</v>
      </c>
    </row>
    <row r="503" spans="2:8" x14ac:dyDescent="0.25">
      <c r="B503" s="65" t="s">
        <v>452</v>
      </c>
      <c r="C503" s="70">
        <v>500</v>
      </c>
      <c r="D503" s="71">
        <v>30105</v>
      </c>
      <c r="E503" s="71">
        <v>1421</v>
      </c>
      <c r="F503" s="72">
        <f t="shared" si="56"/>
        <v>2.0726082046171732</v>
      </c>
      <c r="G503" s="71">
        <f t="shared" si="57"/>
        <v>21.185784658691063</v>
      </c>
      <c r="H503" s="71">
        <v>62395870</v>
      </c>
    </row>
    <row r="504" spans="2:8" x14ac:dyDescent="0.25">
      <c r="B504" s="65" t="s">
        <v>503</v>
      </c>
      <c r="C504" s="70">
        <v>1317</v>
      </c>
      <c r="D504" s="71">
        <v>61241.9</v>
      </c>
      <c r="E504" s="71">
        <v>2370.1999999999998</v>
      </c>
      <c r="F504" s="72">
        <f t="shared" si="56"/>
        <v>2.4617600041801446</v>
      </c>
      <c r="G504" s="71">
        <f t="shared" si="57"/>
        <v>25.838283689140159</v>
      </c>
      <c r="H504" s="71">
        <v>150762860</v>
      </c>
    </row>
    <row r="505" spans="2:8" x14ac:dyDescent="0.25">
      <c r="B505" s="65" t="s">
        <v>454</v>
      </c>
      <c r="C505" s="70">
        <v>1</v>
      </c>
      <c r="D505" s="71">
        <v>46.29</v>
      </c>
      <c r="E505" s="71">
        <v>3</v>
      </c>
      <c r="F505" s="72">
        <f t="shared" si="56"/>
        <v>3.6192266148196155</v>
      </c>
      <c r="G505" s="71">
        <f t="shared" si="57"/>
        <v>15.43</v>
      </c>
      <c r="H505" s="71">
        <v>167534</v>
      </c>
    </row>
    <row r="506" spans="2:8" x14ac:dyDescent="0.25">
      <c r="B506" s="65" t="s">
        <v>482</v>
      </c>
      <c r="C506" s="70">
        <v>18</v>
      </c>
      <c r="D506" s="71">
        <v>14.18</v>
      </c>
      <c r="E506" s="71">
        <v>1.26</v>
      </c>
      <c r="F506" s="72">
        <f t="shared" si="56"/>
        <v>3.684456981664316</v>
      </c>
      <c r="G506" s="71">
        <f t="shared" si="57"/>
        <v>11.253968253968253</v>
      </c>
      <c r="H506" s="71">
        <v>52245.599999999999</v>
      </c>
    </row>
    <row r="507" spans="2:8" x14ac:dyDescent="0.25">
      <c r="B507" s="65" t="s">
        <v>405</v>
      </c>
      <c r="C507" s="70">
        <v>2</v>
      </c>
      <c r="D507" s="71">
        <v>141.84</v>
      </c>
      <c r="E507" s="71">
        <v>7.44</v>
      </c>
      <c r="F507" s="72">
        <f t="shared" si="56"/>
        <v>2.604173716864072</v>
      </c>
      <c r="G507" s="71">
        <f t="shared" si="57"/>
        <v>19.064516129032256</v>
      </c>
      <c r="H507" s="71">
        <v>369376</v>
      </c>
    </row>
    <row r="508" spans="2:8" x14ac:dyDescent="0.25">
      <c r="B508" s="65" t="s">
        <v>455</v>
      </c>
      <c r="C508" s="70">
        <v>1</v>
      </c>
      <c r="D508" s="71">
        <v>1</v>
      </c>
      <c r="E508" s="71">
        <v>0.1</v>
      </c>
      <c r="F508" s="72">
        <f t="shared" si="56"/>
        <v>2.5</v>
      </c>
      <c r="G508" s="71">
        <f t="shared" si="57"/>
        <v>10</v>
      </c>
      <c r="H508" s="71">
        <v>2500</v>
      </c>
    </row>
    <row r="509" spans="2:8" x14ac:dyDescent="0.25">
      <c r="B509" s="65" t="s">
        <v>483</v>
      </c>
      <c r="C509" s="70">
        <v>23</v>
      </c>
      <c r="D509" s="71">
        <v>154</v>
      </c>
      <c r="E509" s="71">
        <v>8.6</v>
      </c>
      <c r="F509" s="72">
        <f t="shared" si="56"/>
        <v>4.8331168831168831</v>
      </c>
      <c r="G509" s="71">
        <f t="shared" si="57"/>
        <v>17.906976744186046</v>
      </c>
      <c r="H509" s="71">
        <v>744300</v>
      </c>
    </row>
    <row r="510" spans="2:8" x14ac:dyDescent="0.25">
      <c r="B510" s="7" t="s">
        <v>545</v>
      </c>
      <c r="C510" s="8">
        <f>SUM(C479:C509)</f>
        <v>3150</v>
      </c>
      <c r="D510" s="9">
        <f>SUM(D479:D509)</f>
        <v>124431.59999999999</v>
      </c>
      <c r="E510" s="9">
        <f>SUM(E479:E509)</f>
        <v>5655.420000000001</v>
      </c>
      <c r="F510" s="10">
        <f t="shared" si="56"/>
        <v>2.3919910955095016</v>
      </c>
      <c r="G510" s="11">
        <f t="shared" si="57"/>
        <v>22.002185514073219</v>
      </c>
      <c r="H510" s="9">
        <f>SUM(H479:H509)</f>
        <v>297639279.20000005</v>
      </c>
    </row>
    <row r="511" spans="2:8" x14ac:dyDescent="0.25">
      <c r="B511" s="19" t="s">
        <v>546</v>
      </c>
      <c r="C511" s="12"/>
      <c r="D511" s="1"/>
      <c r="E511" s="1"/>
      <c r="G511" s="13"/>
    </row>
    <row r="512" spans="2:8" x14ac:dyDescent="0.25">
      <c r="B512" s="65" t="s">
        <v>502</v>
      </c>
      <c r="C512" s="70">
        <v>2</v>
      </c>
      <c r="D512" s="71">
        <v>122.45</v>
      </c>
      <c r="E512" s="71">
        <v>2.57</v>
      </c>
      <c r="F512" s="72">
        <f>(H512/D512)/1000</f>
        <v>6.0555737035524695</v>
      </c>
      <c r="G512" s="71">
        <f>D512/E512</f>
        <v>47.645914396887164</v>
      </c>
      <c r="H512" s="71">
        <v>741505</v>
      </c>
    </row>
    <row r="513" spans="2:8" x14ac:dyDescent="0.25">
      <c r="B513" s="65" t="s">
        <v>451</v>
      </c>
      <c r="C513" s="70">
        <v>1</v>
      </c>
      <c r="D513" s="71">
        <v>81.08</v>
      </c>
      <c r="E513" s="71">
        <v>4.8</v>
      </c>
      <c r="F513" s="72">
        <f>(H513/D513)/1000</f>
        <v>3.2309324124321654</v>
      </c>
      <c r="G513" s="71">
        <f>D513/E513</f>
        <v>16.891666666666666</v>
      </c>
      <c r="H513" s="71">
        <v>261964</v>
      </c>
    </row>
    <row r="514" spans="2:8" x14ac:dyDescent="0.25">
      <c r="B514" s="65" t="s">
        <v>503</v>
      </c>
      <c r="C514" s="70">
        <v>139</v>
      </c>
      <c r="D514" s="71">
        <v>2767.7</v>
      </c>
      <c r="E514" s="71">
        <v>49.7</v>
      </c>
      <c r="F514" s="72">
        <f>(H514/D514)/1000</f>
        <v>3.0810069732991296</v>
      </c>
      <c r="G514" s="71">
        <f>D514/E514</f>
        <v>55.688128772635807</v>
      </c>
      <c r="H514" s="71">
        <v>8527303</v>
      </c>
    </row>
    <row r="515" spans="2:8" x14ac:dyDescent="0.25">
      <c r="B515" s="65" t="s">
        <v>455</v>
      </c>
      <c r="C515" s="70">
        <v>1</v>
      </c>
      <c r="D515" s="71">
        <v>17.8</v>
      </c>
      <c r="E515" s="71">
        <v>2</v>
      </c>
      <c r="F515" s="72">
        <f>(H515/D515)/1000</f>
        <v>7.584269662921348</v>
      </c>
      <c r="G515" s="71">
        <f>D515/E515</f>
        <v>8.9</v>
      </c>
      <c r="H515" s="71">
        <v>135000</v>
      </c>
    </row>
    <row r="516" spans="2:8" x14ac:dyDescent="0.25">
      <c r="B516" s="7" t="s">
        <v>547</v>
      </c>
      <c r="C516" s="8">
        <f>SUM(C512:C515)</f>
        <v>143</v>
      </c>
      <c r="D516" s="9">
        <f>SUM(D512:D515)</f>
        <v>2989.03</v>
      </c>
      <c r="E516" s="9">
        <f>SUM(E512:E515)</f>
        <v>59.07</v>
      </c>
      <c r="F516" s="10">
        <f>(H516/D516)/1000</f>
        <v>3.233748741230432</v>
      </c>
      <c r="G516" s="11">
        <f>D516/E516</f>
        <v>50.601489757914344</v>
      </c>
      <c r="H516" s="9">
        <f>SUM(H512:H515)</f>
        <v>9665772</v>
      </c>
    </row>
    <row r="517" spans="2:8" x14ac:dyDescent="0.25">
      <c r="B517" s="19" t="s">
        <v>548</v>
      </c>
      <c r="C517" s="12"/>
      <c r="D517" s="1"/>
      <c r="E517" s="1"/>
      <c r="G517" s="13"/>
    </row>
    <row r="518" spans="2:8" x14ac:dyDescent="0.25">
      <c r="B518" s="65" t="s">
        <v>437</v>
      </c>
      <c r="C518" s="70">
        <v>162</v>
      </c>
      <c r="D518" s="71">
        <v>3196</v>
      </c>
      <c r="E518" s="71">
        <v>128.5</v>
      </c>
      <c r="F518" s="72">
        <f>(H518/D518)/1000</f>
        <v>4.4394868585732166</v>
      </c>
      <c r="G518" s="71">
        <f>D518/E518</f>
        <v>24.8715953307393</v>
      </c>
      <c r="H518" s="71">
        <v>14188600</v>
      </c>
    </row>
    <row r="519" spans="2:8" x14ac:dyDescent="0.25">
      <c r="B519" s="65" t="s">
        <v>503</v>
      </c>
      <c r="C519" s="70">
        <v>68</v>
      </c>
      <c r="D519" s="71">
        <v>534.70000000000005</v>
      </c>
      <c r="E519" s="71">
        <v>20.3</v>
      </c>
      <c r="F519" s="72">
        <f>(H519/D519)/1000</f>
        <v>4.4308911539180844</v>
      </c>
      <c r="G519" s="71">
        <f>D519/E519</f>
        <v>26.339901477832512</v>
      </c>
      <c r="H519" s="71">
        <v>2369197.5</v>
      </c>
    </row>
    <row r="520" spans="2:8" x14ac:dyDescent="0.25">
      <c r="B520" s="7" t="s">
        <v>549</v>
      </c>
      <c r="C520" s="8">
        <f>SUM(C518:C519)</f>
        <v>230</v>
      </c>
      <c r="D520" s="9">
        <f>SUM(D518:D519)</f>
        <v>3730.7</v>
      </c>
      <c r="E520" s="9">
        <f>SUM(E518:E519)</f>
        <v>148.80000000000001</v>
      </c>
      <c r="F520" s="10">
        <f>(H520/D520)/1000</f>
        <v>4.4382548851421992</v>
      </c>
      <c r="G520" s="11">
        <f>D520/E520</f>
        <v>25.071908602150536</v>
      </c>
      <c r="H520" s="9">
        <f>SUM(H518:H519)</f>
        <v>16557797.5</v>
      </c>
    </row>
    <row r="521" spans="2:8" x14ac:dyDescent="0.25">
      <c r="B521" s="19" t="s">
        <v>550</v>
      </c>
      <c r="C521" s="12"/>
      <c r="D521" s="1"/>
      <c r="E521" s="1"/>
      <c r="G521" s="13"/>
    </row>
    <row r="522" spans="2:8" x14ac:dyDescent="0.25">
      <c r="B522" s="65" t="s">
        <v>481</v>
      </c>
      <c r="C522" s="70">
        <v>44</v>
      </c>
      <c r="D522" s="71">
        <v>635</v>
      </c>
      <c r="E522" s="71">
        <v>24.7</v>
      </c>
      <c r="F522" s="72">
        <f>(H522/D522)/1000</f>
        <v>2.8303937007874014</v>
      </c>
      <c r="G522" s="71">
        <f>D522/E522</f>
        <v>25.708502024291498</v>
      </c>
      <c r="H522" s="71">
        <v>1797300</v>
      </c>
    </row>
    <row r="523" spans="2:8" x14ac:dyDescent="0.25">
      <c r="B523" s="7" t="s">
        <v>551</v>
      </c>
      <c r="C523" s="8">
        <f t="shared" ref="C523:D523" si="58">SUM(C522)</f>
        <v>44</v>
      </c>
      <c r="D523" s="9">
        <f t="shared" si="58"/>
        <v>635</v>
      </c>
      <c r="E523" s="9">
        <f>SUM(E522)</f>
        <v>24.7</v>
      </c>
      <c r="F523" s="10">
        <f>(H523/D523)/1000</f>
        <v>2.8303937007874014</v>
      </c>
      <c r="G523" s="11">
        <f>D523/E523</f>
        <v>25.708502024291498</v>
      </c>
      <c r="H523" s="9">
        <f>SUM(H522)</f>
        <v>1797300</v>
      </c>
    </row>
    <row r="524" spans="2:8" x14ac:dyDescent="0.25">
      <c r="B524" s="19" t="s">
        <v>552</v>
      </c>
      <c r="C524" s="12"/>
      <c r="D524" s="1"/>
      <c r="E524" s="1"/>
      <c r="G524" s="13"/>
    </row>
    <row r="525" spans="2:8" x14ac:dyDescent="0.25">
      <c r="B525" s="65" t="s">
        <v>542</v>
      </c>
      <c r="C525" s="70">
        <v>17</v>
      </c>
      <c r="D525" s="71">
        <v>451.71</v>
      </c>
      <c r="E525" s="71">
        <v>55.47</v>
      </c>
      <c r="F525" s="72">
        <f t="shared" ref="F525:F532" si="59">(H525/D525)/1000</f>
        <v>3.9659558123574863</v>
      </c>
      <c r="G525" s="71">
        <f t="shared" ref="G525:G532" si="60">D525/E525</f>
        <v>8.1433207138994046</v>
      </c>
      <c r="H525" s="71">
        <v>1791461.9</v>
      </c>
    </row>
    <row r="526" spans="2:8" x14ac:dyDescent="0.25">
      <c r="B526" s="65" t="s">
        <v>437</v>
      </c>
      <c r="C526" s="70">
        <v>326</v>
      </c>
      <c r="D526" s="71">
        <v>6274</v>
      </c>
      <c r="E526" s="71">
        <v>285</v>
      </c>
      <c r="F526" s="72">
        <f t="shared" si="59"/>
        <v>3.659451705451068</v>
      </c>
      <c r="G526" s="71">
        <f t="shared" si="60"/>
        <v>22.014035087719297</v>
      </c>
      <c r="H526" s="71">
        <v>22959400</v>
      </c>
    </row>
    <row r="527" spans="2:8" x14ac:dyDescent="0.25">
      <c r="B527" s="65" t="s">
        <v>402</v>
      </c>
      <c r="C527" s="70">
        <v>144</v>
      </c>
      <c r="D527" s="71">
        <v>575</v>
      </c>
      <c r="E527" s="71">
        <v>23</v>
      </c>
      <c r="F527" s="72">
        <f t="shared" si="59"/>
        <v>4.8695652173913038</v>
      </c>
      <c r="G527" s="71">
        <f t="shared" si="60"/>
        <v>25</v>
      </c>
      <c r="H527" s="71">
        <v>2800000</v>
      </c>
    </row>
    <row r="528" spans="2:8" x14ac:dyDescent="0.25">
      <c r="B528" s="65" t="s">
        <v>446</v>
      </c>
      <c r="C528" s="70">
        <v>2</v>
      </c>
      <c r="D528" s="71">
        <v>41</v>
      </c>
      <c r="E528" s="71">
        <v>2.6</v>
      </c>
      <c r="F528" s="72">
        <f t="shared" si="59"/>
        <v>3.4829268292682927</v>
      </c>
      <c r="G528" s="71">
        <f t="shared" si="60"/>
        <v>15.769230769230768</v>
      </c>
      <c r="H528" s="71">
        <v>142800</v>
      </c>
    </row>
    <row r="529" spans="2:8" x14ac:dyDescent="0.25">
      <c r="B529" s="65" t="s">
        <v>452</v>
      </c>
      <c r="C529" s="70">
        <v>340</v>
      </c>
      <c r="D529" s="71">
        <v>2472</v>
      </c>
      <c r="E529" s="71">
        <v>113</v>
      </c>
      <c r="F529" s="72">
        <f t="shared" si="59"/>
        <v>2.3592516181229777</v>
      </c>
      <c r="G529" s="71">
        <f t="shared" si="60"/>
        <v>21.876106194690266</v>
      </c>
      <c r="H529" s="71">
        <v>5832070</v>
      </c>
    </row>
    <row r="530" spans="2:8" x14ac:dyDescent="0.25">
      <c r="B530" s="65" t="s">
        <v>503</v>
      </c>
      <c r="C530" s="70">
        <v>292</v>
      </c>
      <c r="D530" s="71">
        <v>4535.6000000000004</v>
      </c>
      <c r="E530" s="71">
        <v>204.3</v>
      </c>
      <c r="F530" s="72">
        <f t="shared" si="59"/>
        <v>3.0574393685510186</v>
      </c>
      <c r="G530" s="71">
        <f t="shared" si="60"/>
        <v>22.200685266764562</v>
      </c>
      <c r="H530" s="71">
        <v>13867322</v>
      </c>
    </row>
    <row r="531" spans="2:8" x14ac:dyDescent="0.25">
      <c r="B531" s="65" t="s">
        <v>483</v>
      </c>
      <c r="C531" s="70">
        <v>10</v>
      </c>
      <c r="D531" s="71">
        <v>46.2</v>
      </c>
      <c r="E531" s="71">
        <v>2.4</v>
      </c>
      <c r="F531" s="72">
        <f t="shared" si="59"/>
        <v>4.4153679653679649</v>
      </c>
      <c r="G531" s="71">
        <f t="shared" si="60"/>
        <v>19.250000000000004</v>
      </c>
      <c r="H531" s="71">
        <v>203990</v>
      </c>
    </row>
    <row r="532" spans="2:8" x14ac:dyDescent="0.25">
      <c r="B532" s="7" t="s">
        <v>553</v>
      </c>
      <c r="C532" s="8">
        <f>SUM(C525:C531)</f>
        <v>1131</v>
      </c>
      <c r="D532" s="9">
        <f>SUM(D525:D531)</f>
        <v>14395.51</v>
      </c>
      <c r="E532" s="9">
        <f>SUM(E525:E531)</f>
        <v>685.7700000000001</v>
      </c>
      <c r="F532" s="10">
        <f t="shared" si="59"/>
        <v>3.3063812188661599</v>
      </c>
      <c r="G532" s="11">
        <f t="shared" si="60"/>
        <v>20.991746503929885</v>
      </c>
      <c r="H532" s="9">
        <f>SUM(H525:H531)</f>
        <v>47597043.899999999</v>
      </c>
    </row>
    <row r="533" spans="2:8" x14ac:dyDescent="0.25">
      <c r="B533" s="19" t="s">
        <v>554</v>
      </c>
      <c r="C533" s="12"/>
      <c r="D533" s="1"/>
      <c r="E533" s="1"/>
      <c r="G533" s="13"/>
    </row>
    <row r="534" spans="2:8" x14ac:dyDescent="0.25">
      <c r="B534" s="65" t="s">
        <v>398</v>
      </c>
      <c r="C534" s="95">
        <v>4</v>
      </c>
      <c r="D534" s="96">
        <v>26.56</v>
      </c>
      <c r="E534" s="96">
        <v>3.5</v>
      </c>
      <c r="F534" s="97">
        <f t="shared" ref="F534:F547" si="61">(H534/D534)/1000</f>
        <v>3.6421611445783135</v>
      </c>
      <c r="G534" s="96">
        <f t="shared" ref="G534:G547" si="62">D534/E534</f>
        <v>7.5885714285714281</v>
      </c>
      <c r="H534" s="96">
        <v>96735.8</v>
      </c>
    </row>
    <row r="535" spans="2:8" x14ac:dyDescent="0.25">
      <c r="B535" s="65" t="s">
        <v>542</v>
      </c>
      <c r="C535" s="70">
        <v>25</v>
      </c>
      <c r="D535" s="71">
        <v>370.52</v>
      </c>
      <c r="E535" s="71">
        <v>45.28</v>
      </c>
      <c r="F535" s="72">
        <f t="shared" si="61"/>
        <v>1.6</v>
      </c>
      <c r="G535" s="71">
        <f t="shared" si="62"/>
        <v>8.1828621908127204</v>
      </c>
      <c r="H535" s="71">
        <v>592832</v>
      </c>
    </row>
    <row r="536" spans="2:8" x14ac:dyDescent="0.25">
      <c r="B536" s="65" t="s">
        <v>402</v>
      </c>
      <c r="C536" s="70">
        <v>53</v>
      </c>
      <c r="D536" s="71">
        <v>56</v>
      </c>
      <c r="E536" s="71">
        <v>3.8</v>
      </c>
      <c r="F536" s="72">
        <f t="shared" si="61"/>
        <v>11.116071428571429</v>
      </c>
      <c r="G536" s="71">
        <f t="shared" si="62"/>
        <v>14.736842105263159</v>
      </c>
      <c r="H536" s="71">
        <v>622500</v>
      </c>
    </row>
    <row r="537" spans="2:8" x14ac:dyDescent="0.25">
      <c r="B537" s="65" t="s">
        <v>444</v>
      </c>
      <c r="C537" s="70">
        <v>3</v>
      </c>
      <c r="D537" s="71">
        <v>2.84</v>
      </c>
      <c r="E537" s="71">
        <v>0.83</v>
      </c>
      <c r="F537" s="72">
        <f t="shared" si="61"/>
        <v>1.105211267605634</v>
      </c>
      <c r="G537" s="71">
        <f t="shared" si="62"/>
        <v>3.4216867469879517</v>
      </c>
      <c r="H537" s="71">
        <v>3138.8</v>
      </c>
    </row>
    <row r="538" spans="2:8" x14ac:dyDescent="0.25">
      <c r="B538" s="65" t="s">
        <v>502</v>
      </c>
      <c r="C538" s="70">
        <v>2</v>
      </c>
      <c r="D538" s="71">
        <v>24.35</v>
      </c>
      <c r="E538" s="71">
        <v>2.1</v>
      </c>
      <c r="F538" s="72">
        <f t="shared" si="61"/>
        <v>15.147843942505133</v>
      </c>
      <c r="G538" s="71">
        <f t="shared" si="62"/>
        <v>11.595238095238095</v>
      </c>
      <c r="H538" s="71">
        <v>368850</v>
      </c>
    </row>
    <row r="539" spans="2:8" x14ac:dyDescent="0.25">
      <c r="B539" s="65" t="s">
        <v>446</v>
      </c>
      <c r="C539" s="70">
        <v>2</v>
      </c>
      <c r="D539" s="71">
        <v>131.65</v>
      </c>
      <c r="E539" s="71">
        <v>8</v>
      </c>
      <c r="F539" s="72">
        <f t="shared" si="61"/>
        <v>2.8862514242309154</v>
      </c>
      <c r="G539" s="71">
        <f t="shared" si="62"/>
        <v>16.456250000000001</v>
      </c>
      <c r="H539" s="71">
        <v>379975</v>
      </c>
    </row>
    <row r="540" spans="2:8" x14ac:dyDescent="0.25">
      <c r="B540" s="65" t="s">
        <v>403</v>
      </c>
      <c r="C540" s="70">
        <v>30</v>
      </c>
      <c r="D540" s="71">
        <v>267.5</v>
      </c>
      <c r="E540" s="71">
        <v>11.95</v>
      </c>
      <c r="F540" s="72">
        <f t="shared" si="61"/>
        <v>2.2200373831775702</v>
      </c>
      <c r="G540" s="71">
        <f t="shared" si="62"/>
        <v>22.384937238493727</v>
      </c>
      <c r="H540" s="71">
        <v>593860</v>
      </c>
    </row>
    <row r="541" spans="2:8" x14ac:dyDescent="0.25">
      <c r="B541" s="65" t="s">
        <v>481</v>
      </c>
      <c r="C541" s="70">
        <v>25</v>
      </c>
      <c r="D541" s="71">
        <v>358</v>
      </c>
      <c r="E541" s="71">
        <v>15.9</v>
      </c>
      <c r="F541" s="72">
        <f t="shared" si="61"/>
        <v>2.2033519553072622</v>
      </c>
      <c r="G541" s="71">
        <f t="shared" si="62"/>
        <v>22.515723270440251</v>
      </c>
      <c r="H541" s="71">
        <v>788800</v>
      </c>
    </row>
    <row r="542" spans="2:8" x14ac:dyDescent="0.25">
      <c r="B542" s="65" t="s">
        <v>452</v>
      </c>
      <c r="C542" s="70">
        <v>50</v>
      </c>
      <c r="D542" s="71">
        <v>635</v>
      </c>
      <c r="E542" s="71">
        <v>45.5</v>
      </c>
      <c r="F542" s="72">
        <f t="shared" si="61"/>
        <v>7.0959055118110239</v>
      </c>
      <c r="G542" s="71">
        <f t="shared" si="62"/>
        <v>13.956043956043956</v>
      </c>
      <c r="H542" s="71">
        <v>4505900</v>
      </c>
    </row>
    <row r="543" spans="2:8" x14ac:dyDescent="0.25">
      <c r="B543" s="65" t="s">
        <v>503</v>
      </c>
      <c r="C543" s="70">
        <v>339</v>
      </c>
      <c r="D543" s="71">
        <v>6231.2</v>
      </c>
      <c r="E543" s="71">
        <v>402.3</v>
      </c>
      <c r="F543" s="72">
        <f t="shared" si="61"/>
        <v>6.1000804018487615</v>
      </c>
      <c r="G543" s="71">
        <f t="shared" si="62"/>
        <v>15.488938603032562</v>
      </c>
      <c r="H543" s="71">
        <v>38010821</v>
      </c>
    </row>
    <row r="544" spans="2:8" x14ac:dyDescent="0.25">
      <c r="B544" s="65" t="s">
        <v>482</v>
      </c>
      <c r="C544" s="70">
        <v>13</v>
      </c>
      <c r="D544" s="71">
        <v>1.58</v>
      </c>
      <c r="E544" s="71">
        <v>0.2</v>
      </c>
      <c r="F544" s="72">
        <f t="shared" si="61"/>
        <v>3.4851265822784807</v>
      </c>
      <c r="G544" s="71">
        <f t="shared" si="62"/>
        <v>7.9</v>
      </c>
      <c r="H544" s="71">
        <v>5506.5</v>
      </c>
    </row>
    <row r="545" spans="2:8" x14ac:dyDescent="0.25">
      <c r="B545" s="65" t="s">
        <v>405</v>
      </c>
      <c r="C545" s="70">
        <v>2</v>
      </c>
      <c r="D545" s="71">
        <v>9.9600000000000009</v>
      </c>
      <c r="E545" s="71">
        <v>4.6399999999999997</v>
      </c>
      <c r="F545" s="72">
        <f t="shared" si="61"/>
        <v>5.3052208835341359</v>
      </c>
      <c r="G545" s="71">
        <f t="shared" si="62"/>
        <v>2.1465517241379315</v>
      </c>
      <c r="H545" s="71">
        <v>52840</v>
      </c>
    </row>
    <row r="546" spans="2:8" x14ac:dyDescent="0.25">
      <c r="B546" s="65" t="s">
        <v>483</v>
      </c>
      <c r="C546" s="70">
        <v>20</v>
      </c>
      <c r="D546" s="71">
        <v>36.4</v>
      </c>
      <c r="E546" s="71">
        <v>2.4</v>
      </c>
      <c r="F546" s="72">
        <f t="shared" si="61"/>
        <v>6.8925824175824184</v>
      </c>
      <c r="G546" s="71">
        <f t="shared" si="62"/>
        <v>15.166666666666666</v>
      </c>
      <c r="H546" s="71">
        <v>250890</v>
      </c>
    </row>
    <row r="547" spans="2:8" x14ac:dyDescent="0.25">
      <c r="B547" s="7" t="s">
        <v>555</v>
      </c>
      <c r="C547" s="8">
        <f>SUM(C534:C546)</f>
        <v>568</v>
      </c>
      <c r="D547" s="9">
        <f>SUM(D534:D546)</f>
        <v>8151.5599999999995</v>
      </c>
      <c r="E547" s="9">
        <f>SUM(E534:E546)</f>
        <v>546.40000000000009</v>
      </c>
      <c r="F547" s="10">
        <f t="shared" si="61"/>
        <v>5.6765391041714723</v>
      </c>
      <c r="G547" s="11">
        <f t="shared" si="62"/>
        <v>14.918667642752558</v>
      </c>
      <c r="H547" s="9">
        <f>SUM(H534:H546)</f>
        <v>46272649.100000001</v>
      </c>
    </row>
    <row r="548" spans="2:8" x14ac:dyDescent="0.25">
      <c r="B548" s="19" t="s">
        <v>556</v>
      </c>
      <c r="C548" s="12"/>
      <c r="D548" s="1"/>
      <c r="E548" s="1"/>
      <c r="G548" s="13"/>
    </row>
    <row r="549" spans="2:8" x14ac:dyDescent="0.25">
      <c r="B549" s="65" t="s">
        <v>542</v>
      </c>
      <c r="C549" s="70">
        <v>15</v>
      </c>
      <c r="D549" s="71">
        <v>181.75</v>
      </c>
      <c r="E549" s="71">
        <v>20.9</v>
      </c>
      <c r="F549" s="72">
        <f t="shared" ref="F549:F554" si="63">(H549/D549)/1000</f>
        <v>1.6</v>
      </c>
      <c r="G549" s="71">
        <f t="shared" ref="G549:G554" si="64">D549/E549</f>
        <v>8.696172248803828</v>
      </c>
      <c r="H549" s="71">
        <v>290800</v>
      </c>
    </row>
    <row r="550" spans="2:8" x14ac:dyDescent="0.25">
      <c r="B550" s="65" t="s">
        <v>446</v>
      </c>
      <c r="C550" s="70">
        <v>2</v>
      </c>
      <c r="D550" s="71">
        <v>153.75</v>
      </c>
      <c r="E550" s="71">
        <v>6.7</v>
      </c>
      <c r="F550" s="72">
        <f t="shared" si="63"/>
        <v>2.7532682926829271</v>
      </c>
      <c r="G550" s="71">
        <f t="shared" si="64"/>
        <v>22.947761194029852</v>
      </c>
      <c r="H550" s="71">
        <v>423315</v>
      </c>
    </row>
    <row r="551" spans="2:8" x14ac:dyDescent="0.25">
      <c r="B551" s="65" t="s">
        <v>403</v>
      </c>
      <c r="C551" s="70">
        <v>19</v>
      </c>
      <c r="D551" s="71">
        <v>240.2</v>
      </c>
      <c r="E551" s="71">
        <v>8.9</v>
      </c>
      <c r="F551" s="72">
        <f t="shared" si="63"/>
        <v>1.8621981681931725</v>
      </c>
      <c r="G551" s="71">
        <f t="shared" si="64"/>
        <v>26.988764044943817</v>
      </c>
      <c r="H551" s="71">
        <v>447300</v>
      </c>
    </row>
    <row r="552" spans="2:8" x14ac:dyDescent="0.25">
      <c r="B552" s="65" t="s">
        <v>503</v>
      </c>
      <c r="C552" s="70">
        <v>245</v>
      </c>
      <c r="D552" s="71">
        <v>2809.49</v>
      </c>
      <c r="E552" s="71">
        <v>98.43</v>
      </c>
      <c r="F552" s="72">
        <f t="shared" si="63"/>
        <v>2.5838965435007779</v>
      </c>
      <c r="G552" s="71">
        <f t="shared" si="64"/>
        <v>28.543025500355579</v>
      </c>
      <c r="H552" s="71">
        <v>7259431.5</v>
      </c>
    </row>
    <row r="553" spans="2:8" x14ac:dyDescent="0.25">
      <c r="B553" s="65" t="s">
        <v>483</v>
      </c>
      <c r="C553" s="70">
        <v>13</v>
      </c>
      <c r="D553" s="71">
        <v>68.2</v>
      </c>
      <c r="E553" s="71">
        <v>3.6</v>
      </c>
      <c r="F553" s="72">
        <f t="shared" si="63"/>
        <v>4.0029325513196481</v>
      </c>
      <c r="G553" s="71">
        <f t="shared" si="64"/>
        <v>18.944444444444446</v>
      </c>
      <c r="H553" s="71">
        <v>273000</v>
      </c>
    </row>
    <row r="554" spans="2:8" x14ac:dyDescent="0.25">
      <c r="B554" s="7" t="s">
        <v>557</v>
      </c>
      <c r="C554" s="8">
        <f t="shared" ref="C554:E554" si="65">SUM(C549:C553)</f>
        <v>294</v>
      </c>
      <c r="D554" s="9">
        <f t="shared" si="65"/>
        <v>3453.3899999999994</v>
      </c>
      <c r="E554" s="9">
        <f t="shared" si="65"/>
        <v>138.53</v>
      </c>
      <c r="F554" s="10">
        <f t="shared" si="63"/>
        <v>2.5174818077309546</v>
      </c>
      <c r="G554" s="11">
        <f t="shared" si="64"/>
        <v>24.928824081426402</v>
      </c>
      <c r="H554" s="9">
        <f>SUM(H549:H553)</f>
        <v>8693846.5</v>
      </c>
    </row>
    <row r="555" spans="2:8" x14ac:dyDescent="0.25">
      <c r="B555" s="19" t="s">
        <v>558</v>
      </c>
      <c r="C555" s="12"/>
      <c r="D555" s="1"/>
      <c r="E555" s="1"/>
      <c r="G555" s="13"/>
    </row>
    <row r="556" spans="2:8" x14ac:dyDescent="0.25">
      <c r="B556" s="65" t="s">
        <v>437</v>
      </c>
      <c r="C556" s="70">
        <v>332</v>
      </c>
      <c r="D556" s="71">
        <v>2404</v>
      </c>
      <c r="E556" s="71">
        <v>252</v>
      </c>
      <c r="F556" s="72">
        <f t="shared" ref="F556:F561" si="66">(H556/D556)/1000</f>
        <v>6.4724625623960064</v>
      </c>
      <c r="G556" s="71">
        <f t="shared" ref="G556:G561" si="67">D556/E556</f>
        <v>9.5396825396825395</v>
      </c>
      <c r="H556" s="71">
        <v>15559800</v>
      </c>
    </row>
    <row r="557" spans="2:8" x14ac:dyDescent="0.25">
      <c r="B557" s="65" t="s">
        <v>444</v>
      </c>
      <c r="C557" s="70">
        <v>3</v>
      </c>
      <c r="D557" s="71">
        <v>2.64</v>
      </c>
      <c r="E557" s="71">
        <v>0.65</v>
      </c>
      <c r="F557" s="72">
        <f t="shared" si="66"/>
        <v>1.0829924242424243</v>
      </c>
      <c r="G557" s="71">
        <f t="shared" si="67"/>
        <v>4.0615384615384613</v>
      </c>
      <c r="H557" s="71">
        <v>2859.1</v>
      </c>
    </row>
    <row r="558" spans="2:8" x14ac:dyDescent="0.25">
      <c r="B558" s="65" t="s">
        <v>452</v>
      </c>
      <c r="C558" s="70">
        <v>360</v>
      </c>
      <c r="D558" s="71">
        <v>1782</v>
      </c>
      <c r="E558" s="71">
        <v>99</v>
      </c>
      <c r="F558" s="72">
        <f t="shared" si="66"/>
        <v>3.6909090909090909</v>
      </c>
      <c r="G558" s="71">
        <f t="shared" si="67"/>
        <v>18</v>
      </c>
      <c r="H558" s="71">
        <v>6577200</v>
      </c>
    </row>
    <row r="559" spans="2:8" x14ac:dyDescent="0.25">
      <c r="B559" s="65" t="s">
        <v>503</v>
      </c>
      <c r="C559" s="70">
        <v>388</v>
      </c>
      <c r="D559" s="71">
        <v>2095.1</v>
      </c>
      <c r="E559" s="71">
        <v>135.69999999999999</v>
      </c>
      <c r="F559" s="72">
        <f t="shared" si="66"/>
        <v>4.8688635387332351</v>
      </c>
      <c r="G559" s="71">
        <f t="shared" si="67"/>
        <v>15.439204126750186</v>
      </c>
      <c r="H559" s="71">
        <v>10200756</v>
      </c>
    </row>
    <row r="560" spans="2:8" x14ac:dyDescent="0.25">
      <c r="B560" s="65" t="s">
        <v>483</v>
      </c>
      <c r="C560" s="70">
        <v>5</v>
      </c>
      <c r="D560" s="71">
        <v>12</v>
      </c>
      <c r="E560" s="71">
        <v>1.2</v>
      </c>
      <c r="F560" s="72">
        <f t="shared" si="66"/>
        <v>6.8916666666666666</v>
      </c>
      <c r="G560" s="71">
        <f t="shared" si="67"/>
        <v>10</v>
      </c>
      <c r="H560" s="71">
        <v>82700</v>
      </c>
    </row>
    <row r="561" spans="2:8" x14ac:dyDescent="0.25">
      <c r="B561" s="7" t="s">
        <v>559</v>
      </c>
      <c r="C561" s="8">
        <f>SUM(C556:C560)</f>
        <v>1088</v>
      </c>
      <c r="D561" s="9">
        <f>SUM(D556:D560)</f>
        <v>6295.74</v>
      </c>
      <c r="E561" s="9">
        <f t="shared" ref="E561" si="68">SUM(E556:E560)</f>
        <v>488.54999999999995</v>
      </c>
      <c r="F561" s="10">
        <f t="shared" si="66"/>
        <v>5.1500403606248035</v>
      </c>
      <c r="G561" s="11">
        <f t="shared" si="67"/>
        <v>12.886582744857231</v>
      </c>
      <c r="H561" s="9">
        <f>SUM(H556:H560)</f>
        <v>32423315.100000001</v>
      </c>
    </row>
    <row r="562" spans="2:8" x14ac:dyDescent="0.25">
      <c r="B562" s="19" t="s">
        <v>560</v>
      </c>
      <c r="C562" s="12"/>
      <c r="D562" s="1"/>
      <c r="E562" s="1"/>
      <c r="G562" s="13"/>
    </row>
    <row r="563" spans="2:8" x14ac:dyDescent="0.25">
      <c r="B563" s="65" t="s">
        <v>510</v>
      </c>
      <c r="C563" s="70">
        <v>7</v>
      </c>
      <c r="D563" s="71">
        <v>15.6</v>
      </c>
      <c r="E563" s="71">
        <v>0.59</v>
      </c>
      <c r="F563" s="72">
        <f t="shared" ref="F563:F586" si="69">(H563/D563)/1000</f>
        <v>2.21025641025641</v>
      </c>
      <c r="G563" s="71">
        <f t="shared" ref="G563:G586" si="70">D563/E563</f>
        <v>26.440677966101696</v>
      </c>
      <c r="H563" s="71">
        <v>34480</v>
      </c>
    </row>
    <row r="564" spans="2:8" x14ac:dyDescent="0.25">
      <c r="B564" s="65" t="s">
        <v>398</v>
      </c>
      <c r="C564" s="70">
        <v>5</v>
      </c>
      <c r="D564" s="71">
        <v>77.2</v>
      </c>
      <c r="E564" s="71">
        <v>6.2</v>
      </c>
      <c r="F564" s="72">
        <f t="shared" si="69"/>
        <v>3.6535103626943006</v>
      </c>
      <c r="G564" s="71">
        <f t="shared" si="70"/>
        <v>12.451612903225806</v>
      </c>
      <c r="H564" s="71">
        <v>282051</v>
      </c>
    </row>
    <row r="565" spans="2:8" x14ac:dyDescent="0.25">
      <c r="B565" s="65" t="s">
        <v>542</v>
      </c>
      <c r="C565" s="70">
        <v>28</v>
      </c>
      <c r="D565" s="71">
        <v>686.55</v>
      </c>
      <c r="E565" s="71">
        <v>48.7</v>
      </c>
      <c r="F565" s="72">
        <f t="shared" si="69"/>
        <v>1.6</v>
      </c>
      <c r="G565" s="71">
        <f t="shared" si="70"/>
        <v>14.09753593429158</v>
      </c>
      <c r="H565" s="71">
        <v>1098480</v>
      </c>
    </row>
    <row r="566" spans="2:8" x14ac:dyDescent="0.25">
      <c r="B566" s="65" t="s">
        <v>427</v>
      </c>
      <c r="C566" s="70">
        <v>4</v>
      </c>
      <c r="D566" s="71">
        <v>24.75</v>
      </c>
      <c r="E566" s="71">
        <v>0.9</v>
      </c>
      <c r="F566" s="72">
        <f t="shared" si="69"/>
        <v>4.5414141414141413</v>
      </c>
      <c r="G566" s="71">
        <f t="shared" si="70"/>
        <v>27.5</v>
      </c>
      <c r="H566" s="71">
        <v>112400</v>
      </c>
    </row>
    <row r="567" spans="2:8" x14ac:dyDescent="0.25">
      <c r="B567" s="65" t="s">
        <v>432</v>
      </c>
      <c r="C567" s="70">
        <v>4</v>
      </c>
      <c r="D567" s="71">
        <v>32</v>
      </c>
      <c r="E567" s="71">
        <v>2.2000000000000002</v>
      </c>
      <c r="F567" s="72">
        <f t="shared" si="69"/>
        <v>2.6265624999999999</v>
      </c>
      <c r="G567" s="71">
        <f t="shared" si="70"/>
        <v>14.545454545454545</v>
      </c>
      <c r="H567" s="71">
        <v>84050</v>
      </c>
    </row>
    <row r="568" spans="2:8" x14ac:dyDescent="0.25">
      <c r="B568" s="65" t="s">
        <v>472</v>
      </c>
      <c r="C568" s="70">
        <v>1</v>
      </c>
      <c r="D568" s="71">
        <v>44.2</v>
      </c>
      <c r="E568" s="71">
        <v>1.3</v>
      </c>
      <c r="F568" s="72">
        <f t="shared" si="69"/>
        <v>7</v>
      </c>
      <c r="G568" s="71">
        <f t="shared" si="70"/>
        <v>34</v>
      </c>
      <c r="H568" s="71">
        <v>309400</v>
      </c>
    </row>
    <row r="569" spans="2:8" x14ac:dyDescent="0.25">
      <c r="B569" s="65" t="s">
        <v>475</v>
      </c>
      <c r="C569" s="70">
        <v>16</v>
      </c>
      <c r="D569" s="71">
        <v>19.8</v>
      </c>
      <c r="E569" s="71">
        <v>1.2</v>
      </c>
      <c r="F569" s="72">
        <f t="shared" si="69"/>
        <v>9.0505050505050502</v>
      </c>
      <c r="G569" s="71">
        <f t="shared" si="70"/>
        <v>16.5</v>
      </c>
      <c r="H569" s="71">
        <v>179200</v>
      </c>
    </row>
    <row r="570" spans="2:8" x14ac:dyDescent="0.25">
      <c r="B570" s="65" t="s">
        <v>402</v>
      </c>
      <c r="C570" s="70">
        <v>98</v>
      </c>
      <c r="D570" s="71">
        <v>720</v>
      </c>
      <c r="E570" s="71">
        <v>24.8</v>
      </c>
      <c r="F570" s="72">
        <f t="shared" si="69"/>
        <v>4.9819444444444443</v>
      </c>
      <c r="G570" s="71">
        <f t="shared" si="70"/>
        <v>29.032258064516128</v>
      </c>
      <c r="H570" s="71">
        <v>3587000</v>
      </c>
    </row>
    <row r="571" spans="2:8" x14ac:dyDescent="0.25">
      <c r="B571" s="65" t="s">
        <v>439</v>
      </c>
      <c r="C571" s="70">
        <v>5</v>
      </c>
      <c r="D571" s="71">
        <v>27.69</v>
      </c>
      <c r="E571" s="71">
        <v>1.49</v>
      </c>
      <c r="F571" s="72">
        <f t="shared" si="69"/>
        <v>9.0332249909714708</v>
      </c>
      <c r="G571" s="71">
        <f t="shared" si="70"/>
        <v>18.583892617449667</v>
      </c>
      <c r="H571" s="71">
        <v>250130</v>
      </c>
    </row>
    <row r="572" spans="2:8" x14ac:dyDescent="0.25">
      <c r="B572" s="65" t="s">
        <v>440</v>
      </c>
      <c r="C572" s="70">
        <v>18</v>
      </c>
      <c r="D572" s="71">
        <v>36.99</v>
      </c>
      <c r="E572" s="71">
        <v>1.76</v>
      </c>
      <c r="F572" s="72">
        <f t="shared" si="69"/>
        <v>9.5832657474993237</v>
      </c>
      <c r="G572" s="71">
        <f t="shared" si="70"/>
        <v>21.017045454545457</v>
      </c>
      <c r="H572" s="71">
        <v>354485</v>
      </c>
    </row>
    <row r="573" spans="2:8" x14ac:dyDescent="0.25">
      <c r="B573" s="65" t="s">
        <v>444</v>
      </c>
      <c r="C573" s="70">
        <v>6</v>
      </c>
      <c r="D573" s="71">
        <v>10.210000000000001</v>
      </c>
      <c r="E573" s="71">
        <v>1.45</v>
      </c>
      <c r="F573" s="72">
        <f t="shared" si="69"/>
        <v>1.1827619980411359</v>
      </c>
      <c r="G573" s="71">
        <f t="shared" si="70"/>
        <v>7.0413793103448281</v>
      </c>
      <c r="H573" s="71">
        <v>12076</v>
      </c>
    </row>
    <row r="574" spans="2:8" x14ac:dyDescent="0.25">
      <c r="B574" s="65" t="s">
        <v>502</v>
      </c>
      <c r="C574" s="70">
        <v>2</v>
      </c>
      <c r="D574" s="71">
        <v>19</v>
      </c>
      <c r="E574" s="71">
        <v>2.8</v>
      </c>
      <c r="F574" s="72">
        <f t="shared" si="69"/>
        <v>8.0526315789473681</v>
      </c>
      <c r="G574" s="71">
        <f t="shared" si="70"/>
        <v>6.7857142857142865</v>
      </c>
      <c r="H574" s="71">
        <v>153000</v>
      </c>
    </row>
    <row r="575" spans="2:8" x14ac:dyDescent="0.25">
      <c r="B575" s="65" t="s">
        <v>446</v>
      </c>
      <c r="C575" s="70">
        <v>3</v>
      </c>
      <c r="D575" s="71">
        <v>757.9</v>
      </c>
      <c r="E575" s="71">
        <v>18</v>
      </c>
      <c r="F575" s="72">
        <f t="shared" si="69"/>
        <v>6.1487267449531604</v>
      </c>
      <c r="G575" s="71">
        <f t="shared" si="70"/>
        <v>42.105555555555554</v>
      </c>
      <c r="H575" s="71">
        <v>4660120</v>
      </c>
    </row>
    <row r="576" spans="2:8" x14ac:dyDescent="0.25">
      <c r="B576" s="65" t="s">
        <v>448</v>
      </c>
      <c r="C576" s="70">
        <v>2</v>
      </c>
      <c r="D576" s="71">
        <v>2.1</v>
      </c>
      <c r="E576" s="71">
        <v>0.2</v>
      </c>
      <c r="F576" s="72">
        <f t="shared" si="69"/>
        <v>5</v>
      </c>
      <c r="G576" s="71">
        <f t="shared" si="70"/>
        <v>10.5</v>
      </c>
      <c r="H576" s="71">
        <v>10500</v>
      </c>
    </row>
    <row r="577" spans="2:8" x14ac:dyDescent="0.25">
      <c r="B577" s="65" t="s">
        <v>403</v>
      </c>
      <c r="C577" s="70">
        <v>36</v>
      </c>
      <c r="D577" s="71">
        <v>654.20000000000005</v>
      </c>
      <c r="E577" s="71">
        <v>25.6</v>
      </c>
      <c r="F577" s="72">
        <f t="shared" si="69"/>
        <v>2.0909049220421889</v>
      </c>
      <c r="G577" s="71">
        <f t="shared" si="70"/>
        <v>25.5546875</v>
      </c>
      <c r="H577" s="71">
        <v>1367870</v>
      </c>
    </row>
    <row r="578" spans="2:8" x14ac:dyDescent="0.25">
      <c r="B578" s="65" t="s">
        <v>413</v>
      </c>
      <c r="C578" s="70">
        <v>6</v>
      </c>
      <c r="D578" s="71">
        <v>42.3</v>
      </c>
      <c r="E578" s="71">
        <v>1.2</v>
      </c>
      <c r="F578" s="72">
        <f t="shared" si="69"/>
        <v>0.73723404255319158</v>
      </c>
      <c r="G578" s="71">
        <f t="shared" si="70"/>
        <v>35.25</v>
      </c>
      <c r="H578" s="71">
        <v>31185</v>
      </c>
    </row>
    <row r="579" spans="2:8" x14ac:dyDescent="0.25">
      <c r="B579" s="65" t="s">
        <v>481</v>
      </c>
      <c r="C579" s="70">
        <v>24</v>
      </c>
      <c r="D579" s="71">
        <v>503.11</v>
      </c>
      <c r="E579" s="71">
        <v>19.8</v>
      </c>
      <c r="F579" s="72">
        <f t="shared" si="69"/>
        <v>2.5105106239192225</v>
      </c>
      <c r="G579" s="71">
        <f t="shared" si="70"/>
        <v>25.409595959595958</v>
      </c>
      <c r="H579" s="71">
        <v>1263063</v>
      </c>
    </row>
    <row r="580" spans="2:8" x14ac:dyDescent="0.25">
      <c r="B580" s="65" t="s">
        <v>452</v>
      </c>
      <c r="C580" s="70">
        <v>450</v>
      </c>
      <c r="D580" s="71">
        <v>12324</v>
      </c>
      <c r="E580" s="71">
        <v>248</v>
      </c>
      <c r="F580" s="72">
        <f t="shared" si="69"/>
        <v>4.2865141187926001</v>
      </c>
      <c r="G580" s="71">
        <f t="shared" si="70"/>
        <v>49.693548387096776</v>
      </c>
      <c r="H580" s="71">
        <v>52827000</v>
      </c>
    </row>
    <row r="581" spans="2:8" x14ac:dyDescent="0.25">
      <c r="B581" s="65" t="s">
        <v>503</v>
      </c>
      <c r="C581" s="70">
        <v>574</v>
      </c>
      <c r="D581" s="71">
        <v>19559.099999999999</v>
      </c>
      <c r="E581" s="71">
        <v>345.9</v>
      </c>
      <c r="F581" s="72">
        <f t="shared" si="69"/>
        <v>4.1967265876241751</v>
      </c>
      <c r="G581" s="71">
        <f t="shared" si="70"/>
        <v>56.545533391153512</v>
      </c>
      <c r="H581" s="71">
        <v>82084195</v>
      </c>
    </row>
    <row r="582" spans="2:8" x14ac:dyDescent="0.25">
      <c r="B582" s="65" t="s">
        <v>482</v>
      </c>
      <c r="C582" s="70">
        <v>15</v>
      </c>
      <c r="D582" s="71">
        <v>5.94</v>
      </c>
      <c r="E582" s="71">
        <v>0.32</v>
      </c>
      <c r="F582" s="72">
        <f t="shared" si="69"/>
        <v>3.46506734006734</v>
      </c>
      <c r="G582" s="71">
        <f t="shared" si="70"/>
        <v>18.5625</v>
      </c>
      <c r="H582" s="71">
        <v>20582.5</v>
      </c>
    </row>
    <row r="583" spans="2:8" x14ac:dyDescent="0.25">
      <c r="B583" s="65" t="s">
        <v>405</v>
      </c>
      <c r="C583" s="70">
        <v>3</v>
      </c>
      <c r="D583" s="71">
        <v>99.9</v>
      </c>
      <c r="E583" s="71">
        <v>3.51</v>
      </c>
      <c r="F583" s="72">
        <f t="shared" si="69"/>
        <v>1.5360360360360359</v>
      </c>
      <c r="G583" s="71">
        <f t="shared" si="70"/>
        <v>28.461538461538463</v>
      </c>
      <c r="H583" s="71">
        <v>153450</v>
      </c>
    </row>
    <row r="584" spans="2:8" x14ac:dyDescent="0.25">
      <c r="B584" s="65" t="s">
        <v>455</v>
      </c>
      <c r="C584" s="70">
        <v>4</v>
      </c>
      <c r="D584" s="71">
        <v>18.7</v>
      </c>
      <c r="E584" s="71">
        <v>7.6</v>
      </c>
      <c r="F584" s="72">
        <f t="shared" si="69"/>
        <v>7.6122994652406426</v>
      </c>
      <c r="G584" s="71">
        <f t="shared" si="70"/>
        <v>2.4605263157894739</v>
      </c>
      <c r="H584" s="71">
        <v>142350</v>
      </c>
    </row>
    <row r="585" spans="2:8" x14ac:dyDescent="0.25">
      <c r="B585" s="65" t="s">
        <v>483</v>
      </c>
      <c r="C585" s="70">
        <v>23</v>
      </c>
      <c r="D585" s="71">
        <v>111.5</v>
      </c>
      <c r="E585" s="71">
        <v>3.72</v>
      </c>
      <c r="F585" s="72">
        <f t="shared" si="69"/>
        <v>4.8627802690582955</v>
      </c>
      <c r="G585" s="71">
        <f t="shared" si="70"/>
        <v>29.973118279569892</v>
      </c>
      <c r="H585" s="71">
        <v>542200</v>
      </c>
    </row>
    <row r="586" spans="2:8" x14ac:dyDescent="0.25">
      <c r="B586" s="7" t="s">
        <v>561</v>
      </c>
      <c r="C586" s="8">
        <f>SUM(C563:C585)</f>
        <v>1334</v>
      </c>
      <c r="D586" s="9">
        <f>SUM(D563:D585)</f>
        <v>35792.74</v>
      </c>
      <c r="E586" s="9">
        <f>SUM(E563:E585)</f>
        <v>767.24</v>
      </c>
      <c r="F586" s="10">
        <f t="shared" si="69"/>
        <v>4.1784805382320558</v>
      </c>
      <c r="G586" s="11">
        <f t="shared" si="70"/>
        <v>46.651295552890879</v>
      </c>
      <c r="H586" s="9">
        <f>SUM(H563:H585)</f>
        <v>149559267.5</v>
      </c>
    </row>
    <row r="587" spans="2:8" x14ac:dyDescent="0.25">
      <c r="B587" s="19" t="s">
        <v>562</v>
      </c>
      <c r="C587" s="12"/>
      <c r="D587" s="1"/>
      <c r="E587" s="1"/>
      <c r="G587" s="13"/>
    </row>
    <row r="588" spans="2:8" x14ac:dyDescent="0.25">
      <c r="B588" s="65" t="s">
        <v>542</v>
      </c>
      <c r="C588" s="70">
        <v>6</v>
      </c>
      <c r="D588" s="71">
        <v>304.31</v>
      </c>
      <c r="E588" s="71">
        <v>21.28</v>
      </c>
      <c r="F588" s="72">
        <f t="shared" ref="F588:F599" si="71">(H588/D588)/1000</f>
        <v>4.7498087476586379</v>
      </c>
      <c r="G588" s="71">
        <f t="shared" ref="G588:G599" si="72">D588/E588</f>
        <v>14.300281954887218</v>
      </c>
      <c r="H588" s="71">
        <v>1445414.3</v>
      </c>
    </row>
    <row r="589" spans="2:8" x14ac:dyDescent="0.25">
      <c r="B589" s="65" t="s">
        <v>426</v>
      </c>
      <c r="C589" s="70">
        <v>194</v>
      </c>
      <c r="D589" s="71">
        <v>1250</v>
      </c>
      <c r="E589" s="71">
        <v>50</v>
      </c>
      <c r="F589" s="72">
        <f t="shared" si="71"/>
        <v>2.6280000000000001</v>
      </c>
      <c r="G589" s="71">
        <f t="shared" si="72"/>
        <v>25</v>
      </c>
      <c r="H589" s="71">
        <v>3285000</v>
      </c>
    </row>
    <row r="590" spans="2:8" x14ac:dyDescent="0.25">
      <c r="B590" s="65" t="s">
        <v>399</v>
      </c>
      <c r="C590" s="70">
        <v>2</v>
      </c>
      <c r="D590" s="71">
        <v>51.95</v>
      </c>
      <c r="E590" s="71">
        <v>1.85</v>
      </c>
      <c r="F590" s="72">
        <f t="shared" si="71"/>
        <v>1.4039461020211741</v>
      </c>
      <c r="G590" s="71">
        <f t="shared" si="72"/>
        <v>28.081081081081081</v>
      </c>
      <c r="H590" s="71">
        <v>72935</v>
      </c>
    </row>
    <row r="591" spans="2:8" x14ac:dyDescent="0.25">
      <c r="B591" s="65" t="s">
        <v>437</v>
      </c>
      <c r="C591" s="70">
        <v>445</v>
      </c>
      <c r="D591" s="71">
        <v>12340</v>
      </c>
      <c r="E591" s="71">
        <v>374</v>
      </c>
      <c r="F591" s="72">
        <f t="shared" si="71"/>
        <v>3.5662074554294976</v>
      </c>
      <c r="G591" s="71">
        <f t="shared" si="72"/>
        <v>32.99465240641711</v>
      </c>
      <c r="H591" s="71">
        <v>44007000</v>
      </c>
    </row>
    <row r="592" spans="2:8" x14ac:dyDescent="0.25">
      <c r="B592" s="65" t="s">
        <v>402</v>
      </c>
      <c r="C592" s="70">
        <v>32</v>
      </c>
      <c r="D592" s="71">
        <v>197</v>
      </c>
      <c r="E592" s="71">
        <v>10</v>
      </c>
      <c r="F592" s="72">
        <f t="shared" si="71"/>
        <v>9.063451776649746</v>
      </c>
      <c r="G592" s="71">
        <f t="shared" si="72"/>
        <v>19.7</v>
      </c>
      <c r="H592" s="71">
        <v>1785500</v>
      </c>
    </row>
    <row r="593" spans="2:8" x14ac:dyDescent="0.25">
      <c r="B593" s="65" t="s">
        <v>446</v>
      </c>
      <c r="C593" s="70">
        <v>1</v>
      </c>
      <c r="D593" s="71">
        <v>91.2</v>
      </c>
      <c r="E593" s="71">
        <v>3.8</v>
      </c>
      <c r="F593" s="72">
        <f t="shared" si="71"/>
        <v>3.593969298245614</v>
      </c>
      <c r="G593" s="71">
        <f t="shared" si="72"/>
        <v>24.000000000000004</v>
      </c>
      <c r="H593" s="71">
        <v>327770</v>
      </c>
    </row>
    <row r="594" spans="2:8" x14ac:dyDescent="0.25">
      <c r="B594" s="65" t="s">
        <v>478</v>
      </c>
      <c r="C594" s="70">
        <v>381</v>
      </c>
      <c r="D594" s="71">
        <v>3740</v>
      </c>
      <c r="E594" s="71">
        <v>187</v>
      </c>
      <c r="F594" s="72">
        <f t="shared" si="71"/>
        <v>1.7906951871657755</v>
      </c>
      <c r="G594" s="71">
        <f t="shared" si="72"/>
        <v>20</v>
      </c>
      <c r="H594" s="71">
        <v>6697200</v>
      </c>
    </row>
    <row r="595" spans="2:8" x14ac:dyDescent="0.25">
      <c r="B595" s="65" t="s">
        <v>513</v>
      </c>
      <c r="C595" s="70">
        <v>42</v>
      </c>
      <c r="D595" s="71">
        <v>1155</v>
      </c>
      <c r="E595" s="71">
        <v>33</v>
      </c>
      <c r="F595" s="72">
        <f t="shared" si="71"/>
        <v>1.8924242424242426</v>
      </c>
      <c r="G595" s="71">
        <f t="shared" si="72"/>
        <v>35</v>
      </c>
      <c r="H595" s="71">
        <v>2185750</v>
      </c>
    </row>
    <row r="596" spans="2:8" x14ac:dyDescent="0.25">
      <c r="B596" s="65" t="s">
        <v>452</v>
      </c>
      <c r="C596" s="70">
        <v>250</v>
      </c>
      <c r="D596" s="71">
        <v>4470</v>
      </c>
      <c r="E596" s="71">
        <v>158</v>
      </c>
      <c r="F596" s="72">
        <f t="shared" si="71"/>
        <v>1.5524653243847875</v>
      </c>
      <c r="G596" s="71">
        <f t="shared" si="72"/>
        <v>28.291139240506329</v>
      </c>
      <c r="H596" s="71">
        <v>6939520</v>
      </c>
    </row>
    <row r="597" spans="2:8" x14ac:dyDescent="0.25">
      <c r="B597" s="65" t="s">
        <v>503</v>
      </c>
      <c r="C597" s="70">
        <v>36</v>
      </c>
      <c r="D597" s="71">
        <v>731.65</v>
      </c>
      <c r="E597" s="71">
        <v>21.46</v>
      </c>
      <c r="F597" s="72">
        <f t="shared" si="71"/>
        <v>2.4732325565502635</v>
      </c>
      <c r="G597" s="71">
        <f t="shared" si="72"/>
        <v>34.093662628145381</v>
      </c>
      <c r="H597" s="71">
        <v>1809540.6</v>
      </c>
    </row>
    <row r="598" spans="2:8" x14ac:dyDescent="0.25">
      <c r="B598" s="65" t="s">
        <v>404</v>
      </c>
      <c r="C598" s="70">
        <v>88</v>
      </c>
      <c r="D598" s="71">
        <v>1656</v>
      </c>
      <c r="E598" s="71">
        <v>69</v>
      </c>
      <c r="F598" s="72">
        <f t="shared" si="71"/>
        <v>2.0577536231884062</v>
      </c>
      <c r="G598" s="71">
        <f t="shared" si="72"/>
        <v>24</v>
      </c>
      <c r="H598" s="71">
        <v>3407640</v>
      </c>
    </row>
    <row r="599" spans="2:8" x14ac:dyDescent="0.25">
      <c r="B599" s="7" t="s">
        <v>563</v>
      </c>
      <c r="C599" s="8">
        <f>SUM(C588:C598)</f>
        <v>1477</v>
      </c>
      <c r="D599" s="9">
        <f>SUM(D588:D598)</f>
        <v>25987.11</v>
      </c>
      <c r="E599" s="9">
        <f>SUM(E588:E598)</f>
        <v>929.3900000000001</v>
      </c>
      <c r="F599" s="10">
        <f t="shared" si="71"/>
        <v>2.7691909527454186</v>
      </c>
      <c r="G599" s="11">
        <f t="shared" si="72"/>
        <v>27.961469350864544</v>
      </c>
      <c r="H599" s="9">
        <f>SUM(H588:H598)</f>
        <v>71963269.899999991</v>
      </c>
    </row>
    <row r="600" spans="2:8" x14ac:dyDescent="0.25">
      <c r="B600" s="19" t="s">
        <v>564</v>
      </c>
      <c r="C600" s="12"/>
      <c r="D600" s="1"/>
      <c r="E600" s="1"/>
      <c r="G600" s="13"/>
    </row>
    <row r="601" spans="2:8" x14ac:dyDescent="0.25">
      <c r="B601" s="65" t="s">
        <v>402</v>
      </c>
      <c r="C601" s="70">
        <v>12</v>
      </c>
      <c r="D601" s="71">
        <v>59</v>
      </c>
      <c r="E601" s="71">
        <v>12</v>
      </c>
      <c r="F601" s="72">
        <f>(H601/D601)/1000</f>
        <v>5.5779661016949147</v>
      </c>
      <c r="G601" s="71">
        <f>D601/E601</f>
        <v>4.916666666666667</v>
      </c>
      <c r="H601" s="71">
        <v>329100</v>
      </c>
    </row>
    <row r="602" spans="2:8" x14ac:dyDescent="0.25">
      <c r="B602" s="65" t="s">
        <v>439</v>
      </c>
      <c r="C602" s="70">
        <v>4</v>
      </c>
      <c r="D602" s="71">
        <v>8.5500000000000007</v>
      </c>
      <c r="E602" s="71">
        <v>1.04</v>
      </c>
      <c r="F602" s="72">
        <f>(H602/D602)/1000</f>
        <v>19.037426900584794</v>
      </c>
      <c r="G602" s="71">
        <f>D602/E602</f>
        <v>8.2211538461538467</v>
      </c>
      <c r="H602" s="71">
        <v>162770</v>
      </c>
    </row>
    <row r="603" spans="2:8" x14ac:dyDescent="0.25">
      <c r="B603" s="65" t="s">
        <v>503</v>
      </c>
      <c r="C603" s="70">
        <v>21</v>
      </c>
      <c r="D603" s="71">
        <v>49.49</v>
      </c>
      <c r="E603" s="71">
        <v>5.55</v>
      </c>
      <c r="F603" s="72">
        <f>(H603/D603)/1000</f>
        <v>6.4820367751060823</v>
      </c>
      <c r="G603" s="71">
        <f>D603/E603</f>
        <v>8.9171171171171171</v>
      </c>
      <c r="H603" s="71">
        <v>320796</v>
      </c>
    </row>
    <row r="604" spans="2:8" x14ac:dyDescent="0.25">
      <c r="B604" s="7" t="s">
        <v>565</v>
      </c>
      <c r="C604" s="8">
        <f>SUM(C601:C603)</f>
        <v>37</v>
      </c>
      <c r="D604" s="9">
        <f>SUM(D601:D603)</f>
        <v>117.03999999999999</v>
      </c>
      <c r="E604" s="9">
        <f>SUM(E601:E603)</f>
        <v>18.59</v>
      </c>
      <c r="F604" s="10">
        <f>(H604/D604)/1000</f>
        <v>6.943489405331511</v>
      </c>
      <c r="G604" s="11">
        <f>D604/E604</f>
        <v>6.2958579881656798</v>
      </c>
      <c r="H604" s="9">
        <f>SUM(H601:H603)</f>
        <v>812666</v>
      </c>
    </row>
    <row r="605" spans="2:8" x14ac:dyDescent="0.25">
      <c r="B605" s="19" t="s">
        <v>566</v>
      </c>
      <c r="C605" s="12"/>
      <c r="D605" s="1"/>
      <c r="E605" s="1"/>
      <c r="G605" s="13"/>
    </row>
    <row r="606" spans="2:8" x14ac:dyDescent="0.25">
      <c r="B606" s="65" t="s">
        <v>542</v>
      </c>
      <c r="C606" s="70">
        <v>10</v>
      </c>
      <c r="D606" s="71">
        <v>102.66</v>
      </c>
      <c r="E606" s="71">
        <v>18.03</v>
      </c>
      <c r="F606" s="72">
        <f>(H606/D606)/1000</f>
        <v>1.6</v>
      </c>
      <c r="G606" s="71">
        <f>D606/E606</f>
        <v>5.6938435940099827</v>
      </c>
      <c r="H606" s="71">
        <v>164256</v>
      </c>
    </row>
    <row r="607" spans="2:8" x14ac:dyDescent="0.25">
      <c r="B607" s="65" t="s">
        <v>402</v>
      </c>
      <c r="C607" s="70">
        <v>60</v>
      </c>
      <c r="D607" s="71">
        <v>366</v>
      </c>
      <c r="E607" s="71">
        <v>11.9</v>
      </c>
      <c r="F607" s="72">
        <f>(H607/D607)/1000</f>
        <v>3.2076502732240439</v>
      </c>
      <c r="G607" s="71">
        <f>D607/E607</f>
        <v>30.756302521008401</v>
      </c>
      <c r="H607" s="71">
        <v>1174000</v>
      </c>
    </row>
    <row r="608" spans="2:8" x14ac:dyDescent="0.25">
      <c r="B608" s="65" t="s">
        <v>503</v>
      </c>
      <c r="C608" s="70">
        <v>220</v>
      </c>
      <c r="D608" s="71">
        <v>5956.4</v>
      </c>
      <c r="E608" s="71">
        <v>174.9</v>
      </c>
      <c r="F608" s="72">
        <f>(H608/D608)/1000</f>
        <v>2.4180956618091467</v>
      </c>
      <c r="G608" s="71">
        <f>D608/E608</f>
        <v>34.056032018296165</v>
      </c>
      <c r="H608" s="71">
        <v>14403145</v>
      </c>
    </row>
    <row r="609" spans="2:8" x14ac:dyDescent="0.25">
      <c r="B609" s="7" t="s">
        <v>567</v>
      </c>
      <c r="C609" s="8">
        <f t="shared" ref="C609:E609" si="73">SUM(C606:C608)</f>
        <v>290</v>
      </c>
      <c r="D609" s="9">
        <f t="shared" si="73"/>
        <v>6425.0599999999995</v>
      </c>
      <c r="E609" s="9">
        <f t="shared" si="73"/>
        <v>204.83</v>
      </c>
      <c r="F609" s="10">
        <f>(H609/D609)/1000</f>
        <v>2.4500006225622797</v>
      </c>
      <c r="G609" s="11">
        <f>D609/E609</f>
        <v>31.367768393301759</v>
      </c>
      <c r="H609" s="9">
        <f>SUM(H606:H608)</f>
        <v>15741401</v>
      </c>
    </row>
    <row r="610" spans="2:8" x14ac:dyDescent="0.25">
      <c r="B610" s="19" t="s">
        <v>568</v>
      </c>
      <c r="C610" s="12"/>
      <c r="D610" s="1"/>
      <c r="E610" s="1"/>
      <c r="G610" s="13"/>
    </row>
    <row r="611" spans="2:8" x14ac:dyDescent="0.25">
      <c r="B611" s="65" t="s">
        <v>542</v>
      </c>
      <c r="C611" s="70">
        <v>8</v>
      </c>
      <c r="D611" s="71">
        <v>662.36</v>
      </c>
      <c r="E611" s="71">
        <v>45.23</v>
      </c>
      <c r="F611" s="72">
        <f t="shared" ref="F611:F625" si="74">(H611/D611)/1000</f>
        <v>1.6832485355395856</v>
      </c>
      <c r="G611" s="71">
        <f t="shared" ref="G611:G625" si="75">D611/E611</f>
        <v>14.644262657528191</v>
      </c>
      <c r="H611" s="71">
        <v>1114916.5</v>
      </c>
    </row>
    <row r="612" spans="2:8" x14ac:dyDescent="0.25">
      <c r="B612" s="65" t="s">
        <v>426</v>
      </c>
      <c r="C612" s="70">
        <v>229</v>
      </c>
      <c r="D612" s="71">
        <v>2520</v>
      </c>
      <c r="E612" s="71">
        <v>55</v>
      </c>
      <c r="F612" s="72">
        <f t="shared" si="74"/>
        <v>2.5647619047619048</v>
      </c>
      <c r="G612" s="71">
        <f t="shared" si="75"/>
        <v>45.81818181818182</v>
      </c>
      <c r="H612" s="71">
        <v>6463200</v>
      </c>
    </row>
    <row r="613" spans="2:8" x14ac:dyDescent="0.25">
      <c r="B613" s="65" t="s">
        <v>399</v>
      </c>
      <c r="C613" s="70">
        <v>25</v>
      </c>
      <c r="D613" s="71">
        <v>1582</v>
      </c>
      <c r="E613" s="71">
        <v>37.4</v>
      </c>
      <c r="F613" s="72">
        <f t="shared" si="74"/>
        <v>1.2631479140328696</v>
      </c>
      <c r="G613" s="71">
        <f t="shared" si="75"/>
        <v>42.299465240641716</v>
      </c>
      <c r="H613" s="71">
        <v>1998300</v>
      </c>
    </row>
    <row r="614" spans="2:8" x14ac:dyDescent="0.25">
      <c r="B614" s="65" t="s">
        <v>437</v>
      </c>
      <c r="C614" s="70">
        <v>399</v>
      </c>
      <c r="D614" s="71">
        <v>15363</v>
      </c>
      <c r="E614" s="71">
        <v>363</v>
      </c>
      <c r="F614" s="72">
        <f t="shared" si="74"/>
        <v>1.1147432142159734</v>
      </c>
      <c r="G614" s="71">
        <f t="shared" si="75"/>
        <v>42.32231404958678</v>
      </c>
      <c r="H614" s="71">
        <v>17125800</v>
      </c>
    </row>
    <row r="615" spans="2:8" x14ac:dyDescent="0.25">
      <c r="B615" s="65" t="s">
        <v>476</v>
      </c>
      <c r="C615" s="70">
        <v>33</v>
      </c>
      <c r="D615" s="71">
        <v>1801.7</v>
      </c>
      <c r="E615" s="71">
        <v>40.700000000000003</v>
      </c>
      <c r="F615" s="72">
        <f t="shared" si="74"/>
        <v>1.8364272631403673</v>
      </c>
      <c r="G615" s="71">
        <f t="shared" si="75"/>
        <v>44.267813267813267</v>
      </c>
      <c r="H615" s="71">
        <v>3308691</v>
      </c>
    </row>
    <row r="616" spans="2:8" x14ac:dyDescent="0.25">
      <c r="B616" s="65" t="s">
        <v>402</v>
      </c>
      <c r="C616" s="70">
        <v>29</v>
      </c>
      <c r="D616" s="71">
        <v>235</v>
      </c>
      <c r="E616" s="71">
        <v>7.8</v>
      </c>
      <c r="F616" s="72">
        <f t="shared" si="74"/>
        <v>1.8680851063829786</v>
      </c>
      <c r="G616" s="71">
        <f t="shared" si="75"/>
        <v>30.128205128205128</v>
      </c>
      <c r="H616" s="71">
        <v>439000</v>
      </c>
    </row>
    <row r="617" spans="2:8" x14ac:dyDescent="0.25">
      <c r="B617" s="65" t="s">
        <v>443</v>
      </c>
      <c r="C617" s="70">
        <v>1</v>
      </c>
      <c r="D617" s="71">
        <v>55</v>
      </c>
      <c r="E617" s="71">
        <v>2</v>
      </c>
      <c r="F617" s="72">
        <f t="shared" si="74"/>
        <v>3.709090909090909</v>
      </c>
      <c r="G617" s="71">
        <f t="shared" si="75"/>
        <v>27.5</v>
      </c>
      <c r="H617" s="71">
        <v>204000</v>
      </c>
    </row>
    <row r="618" spans="2:8" x14ac:dyDescent="0.25">
      <c r="B618" s="65" t="s">
        <v>446</v>
      </c>
      <c r="C618" s="70">
        <v>2</v>
      </c>
      <c r="D618" s="71">
        <v>70.3</v>
      </c>
      <c r="E618" s="71">
        <v>2.9</v>
      </c>
      <c r="F618" s="72">
        <f t="shared" si="74"/>
        <v>3.0847795163584637</v>
      </c>
      <c r="G618" s="71">
        <f t="shared" si="75"/>
        <v>24.241379310344826</v>
      </c>
      <c r="H618" s="71">
        <v>216860</v>
      </c>
    </row>
    <row r="619" spans="2:8" x14ac:dyDescent="0.25">
      <c r="B619" s="65" t="s">
        <v>478</v>
      </c>
      <c r="C619" s="70">
        <v>48</v>
      </c>
      <c r="D619" s="71">
        <v>660</v>
      </c>
      <c r="E619" s="71">
        <v>11</v>
      </c>
      <c r="F619" s="72">
        <f t="shared" si="74"/>
        <v>1.2572727272727273</v>
      </c>
      <c r="G619" s="71">
        <f t="shared" si="75"/>
        <v>60</v>
      </c>
      <c r="H619" s="71">
        <v>829800</v>
      </c>
    </row>
    <row r="620" spans="2:8" x14ac:dyDescent="0.25">
      <c r="B620" s="65" t="s">
        <v>513</v>
      </c>
      <c r="C620" s="70">
        <v>39</v>
      </c>
      <c r="D620" s="71">
        <v>1566</v>
      </c>
      <c r="E620" s="71">
        <v>27</v>
      </c>
      <c r="F620" s="72">
        <f t="shared" si="74"/>
        <v>1.1422222222222222</v>
      </c>
      <c r="G620" s="71">
        <f t="shared" si="75"/>
        <v>58</v>
      </c>
      <c r="H620" s="71">
        <v>1788720</v>
      </c>
    </row>
    <row r="621" spans="2:8" x14ac:dyDescent="0.25">
      <c r="B621" s="65" t="s">
        <v>452</v>
      </c>
      <c r="C621" s="70">
        <v>800</v>
      </c>
      <c r="D621" s="71">
        <v>15108</v>
      </c>
      <c r="E621" s="71">
        <v>443</v>
      </c>
      <c r="F621" s="72">
        <f t="shared" si="74"/>
        <v>0.78902700555996819</v>
      </c>
      <c r="G621" s="71">
        <f t="shared" si="75"/>
        <v>34.103837471783294</v>
      </c>
      <c r="H621" s="71">
        <v>11920620</v>
      </c>
    </row>
    <row r="622" spans="2:8" x14ac:dyDescent="0.25">
      <c r="B622" s="65" t="s">
        <v>503</v>
      </c>
      <c r="C622" s="70">
        <v>70</v>
      </c>
      <c r="D622" s="71">
        <v>1398.2</v>
      </c>
      <c r="E622" s="71">
        <v>39.81</v>
      </c>
      <c r="F622" s="72">
        <f t="shared" si="74"/>
        <v>1.5421356029180375</v>
      </c>
      <c r="G622" s="71">
        <f t="shared" si="75"/>
        <v>35.121828686259732</v>
      </c>
      <c r="H622" s="71">
        <v>2156214</v>
      </c>
    </row>
    <row r="623" spans="2:8" x14ac:dyDescent="0.25">
      <c r="B623" s="65" t="s">
        <v>404</v>
      </c>
      <c r="C623" s="70">
        <v>104</v>
      </c>
      <c r="D623" s="71">
        <v>3663</v>
      </c>
      <c r="E623" s="71">
        <v>81.400000000000006</v>
      </c>
      <c r="F623" s="72">
        <f t="shared" si="74"/>
        <v>1.4611302211302211</v>
      </c>
      <c r="G623" s="71">
        <f t="shared" si="75"/>
        <v>45</v>
      </c>
      <c r="H623" s="71">
        <v>5352120</v>
      </c>
    </row>
    <row r="624" spans="2:8" x14ac:dyDescent="0.25">
      <c r="B624" s="65" t="s">
        <v>455</v>
      </c>
      <c r="C624" s="70">
        <v>2</v>
      </c>
      <c r="D624" s="71">
        <v>14</v>
      </c>
      <c r="E624" s="71">
        <v>0.8</v>
      </c>
      <c r="F624" s="72">
        <f t="shared" si="74"/>
        <v>3.2857142857142856</v>
      </c>
      <c r="G624" s="71">
        <f t="shared" si="75"/>
        <v>17.5</v>
      </c>
      <c r="H624" s="71">
        <v>46000</v>
      </c>
    </row>
    <row r="625" spans="2:8" x14ac:dyDescent="0.25">
      <c r="B625" s="7" t="s">
        <v>569</v>
      </c>
      <c r="C625" s="8">
        <f>SUM(C611:C624)</f>
        <v>1789</v>
      </c>
      <c r="D625" s="9">
        <f>SUM(D611:D624)</f>
        <v>44698.559999999998</v>
      </c>
      <c r="E625" s="9">
        <f>SUM(E611:E624)</f>
        <v>1157.04</v>
      </c>
      <c r="F625" s="10">
        <f t="shared" si="74"/>
        <v>1.184920532115576</v>
      </c>
      <c r="G625" s="11">
        <f t="shared" si="75"/>
        <v>38.631819124662933</v>
      </c>
      <c r="H625" s="9">
        <f>SUM(H611:H624)</f>
        <v>52964241.5</v>
      </c>
    </row>
    <row r="626" spans="2:8" x14ac:dyDescent="0.25">
      <c r="B626" s="19" t="s">
        <v>570</v>
      </c>
      <c r="C626" s="12"/>
      <c r="D626" s="1"/>
      <c r="E626" s="1"/>
      <c r="G626" s="13"/>
    </row>
    <row r="627" spans="2:8" x14ac:dyDescent="0.25">
      <c r="B627" s="65" t="s">
        <v>542</v>
      </c>
      <c r="C627" s="70">
        <v>6</v>
      </c>
      <c r="D627" s="71">
        <v>69.53</v>
      </c>
      <c r="E627" s="71">
        <v>12.55</v>
      </c>
      <c r="F627" s="72">
        <f>(H627/D627)/1000</f>
        <v>1.6</v>
      </c>
      <c r="G627" s="71">
        <f>D627/E627</f>
        <v>5.5402390438247009</v>
      </c>
      <c r="H627" s="71">
        <v>111248</v>
      </c>
    </row>
    <row r="628" spans="2:8" x14ac:dyDescent="0.25">
      <c r="B628" s="65" t="s">
        <v>503</v>
      </c>
      <c r="C628" s="70">
        <v>97</v>
      </c>
      <c r="D628" s="71">
        <v>597.9</v>
      </c>
      <c r="E628" s="71">
        <v>49.2</v>
      </c>
      <c r="F628" s="72">
        <f>(H628/D628)/1000</f>
        <v>3.0742097340692425</v>
      </c>
      <c r="G628" s="71">
        <f>D628/E628</f>
        <v>12.152439024390242</v>
      </c>
      <c r="H628" s="71">
        <v>1838070</v>
      </c>
    </row>
    <row r="629" spans="2:8" x14ac:dyDescent="0.25">
      <c r="B629" s="65" t="s">
        <v>483</v>
      </c>
      <c r="C629" s="70">
        <v>15</v>
      </c>
      <c r="D629" s="71">
        <v>27.5</v>
      </c>
      <c r="E629" s="71">
        <v>1.9</v>
      </c>
      <c r="F629" s="72">
        <f>(H629/D629)/1000</f>
        <v>6.9050909090909087</v>
      </c>
      <c r="G629" s="71">
        <f>D629/E629</f>
        <v>14.473684210526317</v>
      </c>
      <c r="H629" s="71">
        <v>189890</v>
      </c>
    </row>
    <row r="630" spans="2:8" x14ac:dyDescent="0.25">
      <c r="B630" s="7" t="s">
        <v>571</v>
      </c>
      <c r="C630" s="8">
        <f t="shared" ref="C630:E630" si="76">SUM(C627:C629)</f>
        <v>118</v>
      </c>
      <c r="D630" s="9">
        <f t="shared" si="76"/>
        <v>694.93</v>
      </c>
      <c r="E630" s="9">
        <f t="shared" si="76"/>
        <v>63.65</v>
      </c>
      <c r="F630" s="10">
        <f>(H630/D630)/1000</f>
        <v>3.0783071676283944</v>
      </c>
      <c r="G630" s="11">
        <f>D630/E630</f>
        <v>10.917989002356638</v>
      </c>
      <c r="H630" s="9">
        <f>SUM(H627:H629)</f>
        <v>2139208</v>
      </c>
    </row>
    <row r="631" spans="2:8" x14ac:dyDescent="0.25">
      <c r="B631" s="19" t="s">
        <v>572</v>
      </c>
      <c r="C631" s="12"/>
      <c r="D631" s="1"/>
      <c r="E631" s="1"/>
      <c r="G631" s="13"/>
    </row>
    <row r="632" spans="2:8" x14ac:dyDescent="0.25">
      <c r="B632" s="65" t="s">
        <v>503</v>
      </c>
      <c r="C632" s="70">
        <v>76</v>
      </c>
      <c r="D632" s="71">
        <v>2356.8000000000002</v>
      </c>
      <c r="E632" s="71">
        <v>58.6</v>
      </c>
      <c r="F632" s="72">
        <f>(H632/D632)/1000</f>
        <v>3.5339125084860825</v>
      </c>
      <c r="G632" s="71">
        <f>D632/E632</f>
        <v>40.218430034129696</v>
      </c>
      <c r="H632" s="71">
        <v>8328725</v>
      </c>
    </row>
    <row r="633" spans="2:8" x14ac:dyDescent="0.25">
      <c r="B633" s="7" t="s">
        <v>573</v>
      </c>
      <c r="C633" s="8">
        <f t="shared" ref="C633:E633" si="77">SUM(C632)</f>
        <v>76</v>
      </c>
      <c r="D633" s="9">
        <f t="shared" si="77"/>
        <v>2356.8000000000002</v>
      </c>
      <c r="E633" s="9">
        <f t="shared" si="77"/>
        <v>58.6</v>
      </c>
      <c r="F633" s="10">
        <f>(H633/D633)/1000</f>
        <v>3.5339125084860825</v>
      </c>
      <c r="G633" s="11">
        <f>D633/E633</f>
        <v>40.218430034129696</v>
      </c>
      <c r="H633" s="9">
        <f>SUM(H632)</f>
        <v>8328725</v>
      </c>
    </row>
    <row r="634" spans="2:8" x14ac:dyDescent="0.25">
      <c r="B634" s="19" t="s">
        <v>574</v>
      </c>
      <c r="C634" s="12"/>
      <c r="D634" s="1"/>
      <c r="E634" s="1"/>
      <c r="G634" s="13"/>
    </row>
    <row r="635" spans="2:8" x14ac:dyDescent="0.25">
      <c r="B635" s="65" t="s">
        <v>542</v>
      </c>
      <c r="C635" s="70">
        <v>25</v>
      </c>
      <c r="D635" s="71">
        <v>255.85</v>
      </c>
      <c r="E635" s="71">
        <v>23.74</v>
      </c>
      <c r="F635" s="72">
        <f t="shared" ref="F635:F649" si="78">(H635/D635)/1000</f>
        <v>1.6</v>
      </c>
      <c r="G635" s="71">
        <f t="shared" ref="G635:G649" si="79">D635/E635</f>
        <v>10.777169334456614</v>
      </c>
      <c r="H635" s="71">
        <v>409360</v>
      </c>
    </row>
    <row r="636" spans="2:8" x14ac:dyDescent="0.25">
      <c r="B636" s="65" t="s">
        <v>437</v>
      </c>
      <c r="C636" s="70">
        <v>142</v>
      </c>
      <c r="D636" s="71">
        <v>2879</v>
      </c>
      <c r="E636" s="71">
        <v>85</v>
      </c>
      <c r="F636" s="72">
        <f t="shared" si="78"/>
        <v>2.220771101076763</v>
      </c>
      <c r="G636" s="71">
        <f t="shared" si="79"/>
        <v>33.870588235294115</v>
      </c>
      <c r="H636" s="71">
        <v>6393600</v>
      </c>
    </row>
    <row r="637" spans="2:8" x14ac:dyDescent="0.25">
      <c r="B637" s="65" t="s">
        <v>402</v>
      </c>
      <c r="C637" s="70">
        <v>63</v>
      </c>
      <c r="D637" s="71">
        <v>635</v>
      </c>
      <c r="E637" s="71">
        <v>22.6</v>
      </c>
      <c r="F637" s="72">
        <f t="shared" si="78"/>
        <v>4.2047244094488185</v>
      </c>
      <c r="G637" s="71">
        <f t="shared" si="79"/>
        <v>28.09734513274336</v>
      </c>
      <c r="H637" s="71">
        <v>2670000</v>
      </c>
    </row>
    <row r="638" spans="2:8" x14ac:dyDescent="0.25">
      <c r="B638" s="65" t="s">
        <v>444</v>
      </c>
      <c r="C638" s="70">
        <v>2</v>
      </c>
      <c r="D638" s="71">
        <v>2.5499999999999998</v>
      </c>
      <c r="E638" s="71">
        <v>0.63</v>
      </c>
      <c r="F638" s="72">
        <f t="shared" si="78"/>
        <v>1.1307843137254903</v>
      </c>
      <c r="G638" s="71">
        <f t="shared" si="79"/>
        <v>4.0476190476190474</v>
      </c>
      <c r="H638" s="71">
        <v>2883.5</v>
      </c>
    </row>
    <row r="639" spans="2:8" x14ac:dyDescent="0.25">
      <c r="B639" s="65" t="s">
        <v>502</v>
      </c>
      <c r="C639" s="70">
        <v>2</v>
      </c>
      <c r="D639" s="71">
        <v>14.7</v>
      </c>
      <c r="E639" s="71">
        <v>1.81</v>
      </c>
      <c r="F639" s="72">
        <f t="shared" si="78"/>
        <v>5.7517006802721093</v>
      </c>
      <c r="G639" s="71">
        <f t="shared" si="79"/>
        <v>8.1215469613259668</v>
      </c>
      <c r="H639" s="71">
        <v>84550</v>
      </c>
    </row>
    <row r="640" spans="2:8" x14ac:dyDescent="0.25">
      <c r="B640" s="65" t="s">
        <v>446</v>
      </c>
      <c r="C640" s="70">
        <v>3</v>
      </c>
      <c r="D640" s="71">
        <v>159.30000000000001</v>
      </c>
      <c r="E640" s="71">
        <v>6.6</v>
      </c>
      <c r="F640" s="72">
        <f t="shared" si="78"/>
        <v>4.5012241054613931</v>
      </c>
      <c r="G640" s="71">
        <f t="shared" si="79"/>
        <v>24.13636363636364</v>
      </c>
      <c r="H640" s="71">
        <v>717045</v>
      </c>
    </row>
    <row r="641" spans="2:8" x14ac:dyDescent="0.25">
      <c r="B641" s="65" t="s">
        <v>403</v>
      </c>
      <c r="C641" s="70">
        <v>26</v>
      </c>
      <c r="D641" s="71">
        <v>353</v>
      </c>
      <c r="E641" s="71">
        <v>13.82</v>
      </c>
      <c r="F641" s="72">
        <f t="shared" si="78"/>
        <v>2.4960906515580739</v>
      </c>
      <c r="G641" s="71">
        <f t="shared" si="79"/>
        <v>25.542691751085382</v>
      </c>
      <c r="H641" s="71">
        <v>881120</v>
      </c>
    </row>
    <row r="642" spans="2:8" x14ac:dyDescent="0.25">
      <c r="B642" s="65" t="s">
        <v>481</v>
      </c>
      <c r="C642" s="70">
        <v>28</v>
      </c>
      <c r="D642" s="71">
        <v>441</v>
      </c>
      <c r="E642" s="71">
        <v>17</v>
      </c>
      <c r="F642" s="72">
        <f t="shared" si="78"/>
        <v>2.4539682539682541</v>
      </c>
      <c r="G642" s="71">
        <f t="shared" si="79"/>
        <v>25.941176470588236</v>
      </c>
      <c r="H642" s="71">
        <v>1082200</v>
      </c>
    </row>
    <row r="643" spans="2:8" x14ac:dyDescent="0.25">
      <c r="B643" s="65" t="s">
        <v>452</v>
      </c>
      <c r="C643" s="70">
        <v>215</v>
      </c>
      <c r="D643" s="71">
        <v>1679.5</v>
      </c>
      <c r="E643" s="71">
        <v>49</v>
      </c>
      <c r="F643" s="72">
        <f t="shared" si="78"/>
        <v>2.279693361119381</v>
      </c>
      <c r="G643" s="71">
        <f t="shared" si="79"/>
        <v>34.275510204081634</v>
      </c>
      <c r="H643" s="71">
        <v>3828745</v>
      </c>
    </row>
    <row r="644" spans="2:8" x14ac:dyDescent="0.25">
      <c r="B644" s="65" t="s">
        <v>503</v>
      </c>
      <c r="C644" s="70">
        <v>105</v>
      </c>
      <c r="D644" s="71">
        <v>1856</v>
      </c>
      <c r="E644" s="71">
        <v>52.8</v>
      </c>
      <c r="F644" s="72">
        <f t="shared" si="78"/>
        <v>2.2208324353448274</v>
      </c>
      <c r="G644" s="71">
        <f t="shared" si="79"/>
        <v>35.151515151515156</v>
      </c>
      <c r="H644" s="71">
        <v>4121865</v>
      </c>
    </row>
    <row r="645" spans="2:8" x14ac:dyDescent="0.25">
      <c r="B645" s="65" t="s">
        <v>482</v>
      </c>
      <c r="C645" s="70">
        <v>13</v>
      </c>
      <c r="D645" s="71">
        <v>4.55</v>
      </c>
      <c r="E645" s="71">
        <v>0.24</v>
      </c>
      <c r="F645" s="72">
        <f t="shared" si="78"/>
        <v>4.4596703296703302</v>
      </c>
      <c r="G645" s="71">
        <f t="shared" si="79"/>
        <v>18.958333333333332</v>
      </c>
      <c r="H645" s="71">
        <v>20291.5</v>
      </c>
    </row>
    <row r="646" spans="2:8" x14ac:dyDescent="0.25">
      <c r="B646" s="65" t="s">
        <v>405</v>
      </c>
      <c r="C646" s="70">
        <v>1</v>
      </c>
      <c r="D646" s="71">
        <v>15.5</v>
      </c>
      <c r="E646" s="71">
        <v>0.88</v>
      </c>
      <c r="F646" s="72">
        <f t="shared" si="78"/>
        <v>5.2922580645161288</v>
      </c>
      <c r="G646" s="71">
        <f t="shared" si="79"/>
        <v>17.613636363636363</v>
      </c>
      <c r="H646" s="71">
        <v>82030</v>
      </c>
    </row>
    <row r="647" spans="2:8" x14ac:dyDescent="0.25">
      <c r="B647" s="65" t="s">
        <v>483</v>
      </c>
      <c r="C647" s="70">
        <v>10</v>
      </c>
      <c r="D647" s="71">
        <v>49.5</v>
      </c>
      <c r="E647" s="71">
        <v>2.8</v>
      </c>
      <c r="F647" s="72">
        <f t="shared" si="78"/>
        <v>6.9034343434343439</v>
      </c>
      <c r="G647" s="71">
        <f t="shared" si="79"/>
        <v>17.678571428571431</v>
      </c>
      <c r="H647" s="71">
        <v>341720</v>
      </c>
    </row>
    <row r="648" spans="2:8" x14ac:dyDescent="0.25">
      <c r="B648" s="7" t="s">
        <v>575</v>
      </c>
      <c r="C648" s="8">
        <f>SUM(C635:C647)</f>
        <v>635</v>
      </c>
      <c r="D648" s="9">
        <f>SUM(D635:D647)</f>
        <v>8345.4499999999989</v>
      </c>
      <c r="E648" s="9">
        <f>SUM(E635:E647)</f>
        <v>276.92</v>
      </c>
      <c r="F648" s="10">
        <f t="shared" si="78"/>
        <v>2.4726539611405021</v>
      </c>
      <c r="G648" s="11">
        <f t="shared" si="79"/>
        <v>30.136682074245265</v>
      </c>
      <c r="H648" s="9">
        <f>SUM(H635:H647)</f>
        <v>20635410</v>
      </c>
    </row>
    <row r="649" spans="2:8" x14ac:dyDescent="0.25">
      <c r="B649" s="19" t="s">
        <v>576</v>
      </c>
      <c r="C649" s="20">
        <f>SUM(C648,C633,C630,C625,C609,C604,C599,C586,C561,C554,C547,C532,C523,C520,C516,C510,C477)</f>
        <v>12629</v>
      </c>
      <c r="D649" s="21">
        <f>SUM(D648,D633,D630,D625,D609,D604,D599,D586,D561,D554,D547,D532,D523,D520,D516,D510,D477)</f>
        <v>293460.78000000003</v>
      </c>
      <c r="E649" s="21">
        <f>SUM(E648,E633,E630,E625,E609,E604,E599,E586,E561,E554,E547,E532,E523,E520,E516,E510,E477)</f>
        <v>11474.61</v>
      </c>
      <c r="F649" s="46">
        <f t="shared" si="78"/>
        <v>2.7232888129037209</v>
      </c>
      <c r="G649" s="22">
        <f t="shared" si="79"/>
        <v>25.574793391670831</v>
      </c>
      <c r="H649" s="21">
        <f>SUM(H648,H633,H630,H625,H609,H604,H599,H586,H561,H554,H547,H532,H523,H520,H516,H510,H477)</f>
        <v>799178459.20000005</v>
      </c>
    </row>
    <row r="650" spans="2:8" x14ac:dyDescent="0.25">
      <c r="B650" s="81" t="s">
        <v>577</v>
      </c>
      <c r="G650" s="13"/>
    </row>
    <row r="651" spans="2:8" x14ac:dyDescent="0.25">
      <c r="B651" s="19" t="s">
        <v>578</v>
      </c>
      <c r="G651" s="13"/>
    </row>
    <row r="652" spans="2:8" x14ac:dyDescent="0.25">
      <c r="B652" s="65" t="s">
        <v>510</v>
      </c>
      <c r="C652" s="70">
        <v>4</v>
      </c>
      <c r="D652" s="71">
        <v>25</v>
      </c>
      <c r="E652" s="71">
        <v>2.08</v>
      </c>
      <c r="F652" s="72">
        <f t="shared" ref="F652:F692" si="80">(H652/D652)/1000</f>
        <v>1.9</v>
      </c>
      <c r="G652" s="71">
        <f t="shared" ref="G652:G692" si="81">D652/E652</f>
        <v>12.019230769230768</v>
      </c>
      <c r="H652" s="71">
        <v>47500</v>
      </c>
    </row>
    <row r="653" spans="2:8" x14ac:dyDescent="0.25">
      <c r="B653" s="65" t="s">
        <v>417</v>
      </c>
      <c r="C653" s="70">
        <v>24</v>
      </c>
      <c r="D653" s="71">
        <v>295.5</v>
      </c>
      <c r="E653" s="71">
        <v>21.5</v>
      </c>
      <c r="F653" s="72">
        <f t="shared" si="80"/>
        <v>2.5974619289340102</v>
      </c>
      <c r="G653" s="71">
        <f t="shared" si="81"/>
        <v>13.744186046511627</v>
      </c>
      <c r="H653" s="71">
        <v>767550</v>
      </c>
    </row>
    <row r="654" spans="2:8" x14ac:dyDescent="0.25">
      <c r="B654" s="65" t="s">
        <v>461</v>
      </c>
      <c r="C654" s="70">
        <v>20</v>
      </c>
      <c r="D654" s="71">
        <v>18.399999999999999</v>
      </c>
      <c r="E654" s="71">
        <v>1.97</v>
      </c>
      <c r="F654" s="72">
        <f t="shared" si="80"/>
        <v>2.8675000000000002</v>
      </c>
      <c r="G654" s="71">
        <f t="shared" si="81"/>
        <v>9.3401015228426392</v>
      </c>
      <c r="H654" s="71">
        <v>52762</v>
      </c>
    </row>
    <row r="655" spans="2:8" x14ac:dyDescent="0.25">
      <c r="B655" s="65" t="s">
        <v>398</v>
      </c>
      <c r="C655" s="70">
        <v>4</v>
      </c>
      <c r="D655" s="71">
        <v>77.7</v>
      </c>
      <c r="E655" s="71">
        <v>4</v>
      </c>
      <c r="F655" s="72">
        <f t="shared" si="80"/>
        <v>6.525868725868726</v>
      </c>
      <c r="G655" s="71">
        <f t="shared" si="81"/>
        <v>19.425000000000001</v>
      </c>
      <c r="H655" s="71">
        <v>507060</v>
      </c>
    </row>
    <row r="656" spans="2:8" x14ac:dyDescent="0.25">
      <c r="B656" s="65" t="s">
        <v>427</v>
      </c>
      <c r="C656" s="70">
        <v>2</v>
      </c>
      <c r="D656" s="71">
        <v>205</v>
      </c>
      <c r="E656" s="71">
        <v>20</v>
      </c>
      <c r="F656" s="72">
        <f t="shared" si="80"/>
        <v>1.7902439024390244</v>
      </c>
      <c r="G656" s="71">
        <f t="shared" si="81"/>
        <v>10.25</v>
      </c>
      <c r="H656" s="71">
        <v>367000</v>
      </c>
    </row>
    <row r="657" spans="2:8" x14ac:dyDescent="0.25">
      <c r="B657" s="65" t="s">
        <v>462</v>
      </c>
      <c r="C657" s="70">
        <v>37</v>
      </c>
      <c r="D657" s="71">
        <v>88.45</v>
      </c>
      <c r="E657" s="71">
        <v>7.66</v>
      </c>
      <c r="F657" s="72">
        <f t="shared" si="80"/>
        <v>2.8925438100621816</v>
      </c>
      <c r="G657" s="71">
        <f t="shared" si="81"/>
        <v>11.546997389033942</v>
      </c>
      <c r="H657" s="71">
        <v>255845.5</v>
      </c>
    </row>
    <row r="658" spans="2:8" x14ac:dyDescent="0.25">
      <c r="B658" s="65" t="s">
        <v>408</v>
      </c>
      <c r="C658" s="70">
        <v>32</v>
      </c>
      <c r="D658" s="71">
        <v>69.599999999999994</v>
      </c>
      <c r="E658" s="71">
        <v>16.899999999999999</v>
      </c>
      <c r="F658" s="72">
        <f t="shared" si="80"/>
        <v>1.1356321839080461</v>
      </c>
      <c r="G658" s="71">
        <f t="shared" si="81"/>
        <v>4.1183431952662719</v>
      </c>
      <c r="H658" s="71">
        <v>79040</v>
      </c>
    </row>
    <row r="659" spans="2:8" x14ac:dyDescent="0.25">
      <c r="B659" s="65" t="s">
        <v>409</v>
      </c>
      <c r="C659" s="70">
        <v>9</v>
      </c>
      <c r="D659" s="71">
        <v>25</v>
      </c>
      <c r="E659" s="71">
        <v>2</v>
      </c>
      <c r="F659" s="72">
        <f t="shared" si="80"/>
        <v>1.226</v>
      </c>
      <c r="G659" s="71">
        <f t="shared" si="81"/>
        <v>12.5</v>
      </c>
      <c r="H659" s="71">
        <v>30650</v>
      </c>
    </row>
    <row r="660" spans="2:8" x14ac:dyDescent="0.25">
      <c r="B660" s="65" t="s">
        <v>526</v>
      </c>
      <c r="C660" s="70">
        <v>5</v>
      </c>
      <c r="D660" s="71">
        <v>35.4</v>
      </c>
      <c r="E660" s="71">
        <v>2.5</v>
      </c>
      <c r="F660" s="72">
        <f t="shared" si="80"/>
        <v>2.3412429378531074</v>
      </c>
      <c r="G660" s="71">
        <f t="shared" si="81"/>
        <v>14.16</v>
      </c>
      <c r="H660" s="71">
        <v>82880</v>
      </c>
    </row>
    <row r="661" spans="2:8" x14ac:dyDescent="0.25">
      <c r="B661" s="65" t="s">
        <v>488</v>
      </c>
      <c r="C661" s="70">
        <v>8</v>
      </c>
      <c r="D661" s="71">
        <v>61</v>
      </c>
      <c r="E661" s="71">
        <v>6</v>
      </c>
      <c r="F661" s="72">
        <f t="shared" si="80"/>
        <v>3.3360655737704921</v>
      </c>
      <c r="G661" s="71">
        <f t="shared" si="81"/>
        <v>10.166666666666666</v>
      </c>
      <c r="H661" s="71">
        <v>203500</v>
      </c>
    </row>
    <row r="662" spans="2:8" x14ac:dyDescent="0.25">
      <c r="B662" s="65" t="s">
        <v>531</v>
      </c>
      <c r="C662" s="70">
        <v>1</v>
      </c>
      <c r="D662" s="71">
        <v>350</v>
      </c>
      <c r="E662" s="71">
        <v>35</v>
      </c>
      <c r="F662" s="72">
        <f t="shared" si="80"/>
        <v>1.2</v>
      </c>
      <c r="G662" s="71">
        <f t="shared" si="81"/>
        <v>10</v>
      </c>
      <c r="H662" s="71">
        <v>420000</v>
      </c>
    </row>
    <row r="663" spans="2:8" x14ac:dyDescent="0.25">
      <c r="B663" s="65" t="s">
        <v>428</v>
      </c>
      <c r="C663" s="70">
        <v>5</v>
      </c>
      <c r="D663" s="71">
        <v>37</v>
      </c>
      <c r="E663" s="71">
        <v>2.86</v>
      </c>
      <c r="F663" s="72">
        <f t="shared" si="80"/>
        <v>1.8081081081081081</v>
      </c>
      <c r="G663" s="71">
        <f t="shared" si="81"/>
        <v>12.937062937062938</v>
      </c>
      <c r="H663" s="71">
        <v>66900</v>
      </c>
    </row>
    <row r="664" spans="2:8" x14ac:dyDescent="0.25">
      <c r="B664" s="65" t="s">
        <v>420</v>
      </c>
      <c r="C664" s="70">
        <v>46</v>
      </c>
      <c r="D664" s="71">
        <v>1036</v>
      </c>
      <c r="E664" s="71">
        <v>67</v>
      </c>
      <c r="F664" s="72">
        <f t="shared" si="80"/>
        <v>3</v>
      </c>
      <c r="G664" s="71">
        <f t="shared" si="81"/>
        <v>15.462686567164178</v>
      </c>
      <c r="H664" s="71">
        <v>3108000</v>
      </c>
    </row>
    <row r="665" spans="2:8" x14ac:dyDescent="0.25">
      <c r="B665" s="65" t="s">
        <v>464</v>
      </c>
      <c r="C665" s="70">
        <v>5</v>
      </c>
      <c r="D665" s="71">
        <v>57</v>
      </c>
      <c r="E665" s="71">
        <v>16.5</v>
      </c>
      <c r="F665" s="72">
        <f t="shared" si="80"/>
        <v>2.9701754385964914</v>
      </c>
      <c r="G665" s="71">
        <f t="shared" si="81"/>
        <v>3.4545454545454546</v>
      </c>
      <c r="H665" s="71">
        <v>169300</v>
      </c>
    </row>
    <row r="666" spans="2:8" x14ac:dyDescent="0.25">
      <c r="B666" s="65" t="s">
        <v>430</v>
      </c>
      <c r="C666" s="70">
        <v>5</v>
      </c>
      <c r="D666" s="71">
        <v>108</v>
      </c>
      <c r="E666" s="71">
        <v>7</v>
      </c>
      <c r="F666" s="72">
        <f t="shared" si="80"/>
        <v>1.875</v>
      </c>
      <c r="G666" s="71">
        <f t="shared" si="81"/>
        <v>15.428571428571429</v>
      </c>
      <c r="H666" s="71">
        <v>202500</v>
      </c>
    </row>
    <row r="667" spans="2:8" x14ac:dyDescent="0.25">
      <c r="B667" s="65" t="s">
        <v>399</v>
      </c>
      <c r="C667" s="70">
        <v>30</v>
      </c>
      <c r="D667" s="71">
        <v>203.6</v>
      </c>
      <c r="E667" s="71">
        <v>13.6</v>
      </c>
      <c r="F667" s="72">
        <f t="shared" si="80"/>
        <v>1.4853143418467585</v>
      </c>
      <c r="G667" s="71">
        <f t="shared" si="81"/>
        <v>14.970588235294118</v>
      </c>
      <c r="H667" s="71">
        <v>302410</v>
      </c>
    </row>
    <row r="668" spans="2:8" x14ac:dyDescent="0.25">
      <c r="B668" s="65" t="s">
        <v>465</v>
      </c>
      <c r="C668" s="70">
        <v>25</v>
      </c>
      <c r="D668" s="71">
        <v>53</v>
      </c>
      <c r="E668" s="71">
        <v>8.98</v>
      </c>
      <c r="F668" s="72">
        <f t="shared" si="80"/>
        <v>2.4069811320754715</v>
      </c>
      <c r="G668" s="71">
        <f t="shared" si="81"/>
        <v>5.9020044543429844</v>
      </c>
      <c r="H668" s="71">
        <v>127570</v>
      </c>
    </row>
    <row r="669" spans="2:8" x14ac:dyDescent="0.25">
      <c r="B669" s="65" t="s">
        <v>466</v>
      </c>
      <c r="C669" s="70">
        <v>7</v>
      </c>
      <c r="D669" s="71">
        <v>1.4</v>
      </c>
      <c r="E669" s="71">
        <v>1.93</v>
      </c>
      <c r="F669" s="72">
        <f t="shared" si="80"/>
        <v>2.4685714285714289</v>
      </c>
      <c r="G669" s="71">
        <f t="shared" si="81"/>
        <v>0.72538860103626945</v>
      </c>
      <c r="H669" s="71">
        <v>3456</v>
      </c>
    </row>
    <row r="670" spans="2:8" x14ac:dyDescent="0.25">
      <c r="B670" s="65" t="s">
        <v>410</v>
      </c>
      <c r="C670" s="70">
        <v>10</v>
      </c>
      <c r="D670" s="71">
        <v>35.5</v>
      </c>
      <c r="E670" s="71">
        <v>2.2999999999999998</v>
      </c>
      <c r="F670" s="72">
        <f t="shared" si="80"/>
        <v>3.6352112676056341</v>
      </c>
      <c r="G670" s="71">
        <f t="shared" si="81"/>
        <v>15.434782608695654</v>
      </c>
      <c r="H670" s="71">
        <v>129050</v>
      </c>
    </row>
    <row r="671" spans="2:8" x14ac:dyDescent="0.25">
      <c r="B671" s="65" t="s">
        <v>400</v>
      </c>
      <c r="C671" s="70">
        <v>33</v>
      </c>
      <c r="D671" s="71">
        <v>219</v>
      </c>
      <c r="E671" s="71">
        <v>15.2</v>
      </c>
      <c r="F671" s="72">
        <f t="shared" si="80"/>
        <v>2.0184931506849315</v>
      </c>
      <c r="G671" s="71">
        <f t="shared" si="81"/>
        <v>14.407894736842106</v>
      </c>
      <c r="H671" s="71">
        <v>442050</v>
      </c>
    </row>
    <row r="672" spans="2:8" x14ac:dyDescent="0.25">
      <c r="B672" s="65" t="s">
        <v>468</v>
      </c>
      <c r="C672" s="70">
        <v>10</v>
      </c>
      <c r="D672" s="71">
        <v>224.5</v>
      </c>
      <c r="E672" s="71">
        <v>19.5</v>
      </c>
      <c r="F672" s="72">
        <f t="shared" si="80"/>
        <v>2.2984409799554566</v>
      </c>
      <c r="G672" s="71">
        <f t="shared" si="81"/>
        <v>11.512820512820513</v>
      </c>
      <c r="H672" s="71">
        <v>516000</v>
      </c>
    </row>
    <row r="673" spans="2:8" x14ac:dyDescent="0.25">
      <c r="B673" s="65" t="s">
        <v>411</v>
      </c>
      <c r="C673" s="70">
        <v>16</v>
      </c>
      <c r="D673" s="71">
        <v>17.100000000000001</v>
      </c>
      <c r="E673" s="71">
        <v>4.75</v>
      </c>
      <c r="F673" s="72">
        <f t="shared" si="80"/>
        <v>2.6</v>
      </c>
      <c r="G673" s="71">
        <f t="shared" si="81"/>
        <v>3.6</v>
      </c>
      <c r="H673" s="71">
        <v>44460</v>
      </c>
    </row>
    <row r="674" spans="2:8" x14ac:dyDescent="0.25">
      <c r="B674" s="65" t="s">
        <v>579</v>
      </c>
      <c r="C674" s="70">
        <v>2</v>
      </c>
      <c r="D674" s="71">
        <v>15</v>
      </c>
      <c r="E674" s="71">
        <v>1</v>
      </c>
      <c r="F674" s="72">
        <f t="shared" si="80"/>
        <v>1.5</v>
      </c>
      <c r="G674" s="71">
        <f t="shared" si="81"/>
        <v>15</v>
      </c>
      <c r="H674" s="71">
        <v>22500</v>
      </c>
    </row>
    <row r="675" spans="2:8" x14ac:dyDescent="0.25">
      <c r="B675" s="65" t="s">
        <v>401</v>
      </c>
      <c r="C675" s="70">
        <v>5</v>
      </c>
      <c r="D675" s="71">
        <v>16.100000000000001</v>
      </c>
      <c r="E675" s="71">
        <v>1.75</v>
      </c>
      <c r="F675" s="72">
        <f t="shared" si="80"/>
        <v>2.1596273291925465</v>
      </c>
      <c r="G675" s="71">
        <f t="shared" si="81"/>
        <v>9.2000000000000011</v>
      </c>
      <c r="H675" s="71">
        <v>34770</v>
      </c>
    </row>
    <row r="676" spans="2:8" x14ac:dyDescent="0.25">
      <c r="B676" s="65" t="s">
        <v>435</v>
      </c>
      <c r="C676" s="70">
        <v>4</v>
      </c>
      <c r="D676" s="71">
        <v>1.1000000000000001</v>
      </c>
      <c r="E676" s="71">
        <v>0.04</v>
      </c>
      <c r="F676" s="72">
        <f t="shared" si="80"/>
        <v>2.5</v>
      </c>
      <c r="G676" s="71">
        <f t="shared" si="81"/>
        <v>27.5</v>
      </c>
      <c r="H676" s="71">
        <v>2750</v>
      </c>
    </row>
    <row r="677" spans="2:8" x14ac:dyDescent="0.25">
      <c r="B677" s="65" t="s">
        <v>472</v>
      </c>
      <c r="C677" s="70">
        <v>2</v>
      </c>
      <c r="D677" s="71">
        <v>68.59</v>
      </c>
      <c r="E677" s="71">
        <v>5</v>
      </c>
      <c r="F677" s="72">
        <f t="shared" si="80"/>
        <v>2.0700685231083247</v>
      </c>
      <c r="G677" s="71">
        <f t="shared" si="81"/>
        <v>13.718</v>
      </c>
      <c r="H677" s="71">
        <v>141986</v>
      </c>
    </row>
    <row r="678" spans="2:8" x14ac:dyDescent="0.25">
      <c r="B678" s="65" t="s">
        <v>422</v>
      </c>
      <c r="C678" s="70">
        <v>6</v>
      </c>
      <c r="D678" s="71">
        <v>19.8</v>
      </c>
      <c r="E678" s="71">
        <v>1.4</v>
      </c>
      <c r="F678" s="72">
        <f t="shared" si="80"/>
        <v>2.9141414141414139</v>
      </c>
      <c r="G678" s="71">
        <f t="shared" si="81"/>
        <v>14.142857142857144</v>
      </c>
      <c r="H678" s="71">
        <v>57700</v>
      </c>
    </row>
    <row r="679" spans="2:8" x14ac:dyDescent="0.25">
      <c r="B679" s="65" t="s">
        <v>474</v>
      </c>
      <c r="C679" s="70">
        <v>11</v>
      </c>
      <c r="D679" s="71">
        <v>574.4</v>
      </c>
      <c r="E679" s="71">
        <v>35.71</v>
      </c>
      <c r="F679" s="72">
        <f t="shared" si="80"/>
        <v>2.1007311977715877</v>
      </c>
      <c r="G679" s="71">
        <f t="shared" si="81"/>
        <v>16.085130215625874</v>
      </c>
      <c r="H679" s="71">
        <v>1206660</v>
      </c>
    </row>
    <row r="680" spans="2:8" x14ac:dyDescent="0.25">
      <c r="B680" s="65" t="s">
        <v>476</v>
      </c>
      <c r="C680" s="70">
        <v>10</v>
      </c>
      <c r="D680" s="71">
        <v>267.60000000000002</v>
      </c>
      <c r="E680" s="71">
        <v>12.79</v>
      </c>
      <c r="F680" s="72">
        <f t="shared" si="80"/>
        <v>1.8248393124065769</v>
      </c>
      <c r="G680" s="71">
        <f t="shared" si="81"/>
        <v>20.922595777951528</v>
      </c>
      <c r="H680" s="71">
        <v>488327</v>
      </c>
    </row>
    <row r="681" spans="2:8" x14ac:dyDescent="0.25">
      <c r="B681" s="65" t="s">
        <v>402</v>
      </c>
      <c r="C681" s="70">
        <v>14</v>
      </c>
      <c r="D681" s="71">
        <v>270</v>
      </c>
      <c r="E681" s="71">
        <v>16.5</v>
      </c>
      <c r="F681" s="72">
        <f t="shared" si="80"/>
        <v>1.7092592592592593</v>
      </c>
      <c r="G681" s="71">
        <f t="shared" si="81"/>
        <v>16.363636363636363</v>
      </c>
      <c r="H681" s="71">
        <v>461500</v>
      </c>
    </row>
    <row r="682" spans="2:8" x14ac:dyDescent="0.25">
      <c r="B682" s="65" t="s">
        <v>440</v>
      </c>
      <c r="C682" s="70">
        <v>8</v>
      </c>
      <c r="D682" s="71">
        <v>27.15</v>
      </c>
      <c r="E682" s="71">
        <v>2.0699999999999998</v>
      </c>
      <c r="F682" s="72">
        <f t="shared" si="80"/>
        <v>4.2232044198895027</v>
      </c>
      <c r="G682" s="71">
        <f t="shared" si="81"/>
        <v>13.115942028985508</v>
      </c>
      <c r="H682" s="71">
        <v>114660</v>
      </c>
    </row>
    <row r="683" spans="2:8" x14ac:dyDescent="0.25">
      <c r="B683" s="65" t="s">
        <v>441</v>
      </c>
      <c r="C683" s="70">
        <v>16</v>
      </c>
      <c r="D683" s="71">
        <v>51.6</v>
      </c>
      <c r="E683" s="71">
        <v>2.15</v>
      </c>
      <c r="F683" s="72">
        <f t="shared" si="80"/>
        <v>2.3127906976744184</v>
      </c>
      <c r="G683" s="71">
        <f t="shared" si="81"/>
        <v>24</v>
      </c>
      <c r="H683" s="71">
        <v>119340</v>
      </c>
    </row>
    <row r="684" spans="2:8" x14ac:dyDescent="0.25">
      <c r="B684" s="65" t="s">
        <v>445</v>
      </c>
      <c r="C684" s="70">
        <v>22</v>
      </c>
      <c r="D684" s="71">
        <v>216</v>
      </c>
      <c r="E684" s="71">
        <v>20.5</v>
      </c>
      <c r="F684" s="72">
        <f t="shared" si="80"/>
        <v>1.9680555555555557</v>
      </c>
      <c r="G684" s="71">
        <f t="shared" si="81"/>
        <v>10.536585365853659</v>
      </c>
      <c r="H684" s="71">
        <v>425100</v>
      </c>
    </row>
    <row r="685" spans="2:8" x14ac:dyDescent="0.25">
      <c r="B685" s="65" t="s">
        <v>446</v>
      </c>
      <c r="C685" s="70">
        <v>2</v>
      </c>
      <c r="D685" s="71">
        <v>76.7</v>
      </c>
      <c r="E685" s="71">
        <v>2.8</v>
      </c>
      <c r="F685" s="72">
        <f t="shared" si="80"/>
        <v>3.2421773142112125</v>
      </c>
      <c r="G685" s="71">
        <f t="shared" si="81"/>
        <v>27.392857142857146</v>
      </c>
      <c r="H685" s="71">
        <v>248675</v>
      </c>
    </row>
    <row r="686" spans="2:8" x14ac:dyDescent="0.25">
      <c r="B686" s="65" t="s">
        <v>447</v>
      </c>
      <c r="C686" s="70">
        <v>1</v>
      </c>
      <c r="D686" s="71">
        <v>36</v>
      </c>
      <c r="E686" s="71">
        <v>3</v>
      </c>
      <c r="F686" s="72">
        <f t="shared" si="80"/>
        <v>1.6</v>
      </c>
      <c r="G686" s="71">
        <f t="shared" si="81"/>
        <v>12</v>
      </c>
      <c r="H686" s="71">
        <v>57600</v>
      </c>
    </row>
    <row r="687" spans="2:8" x14ac:dyDescent="0.25">
      <c r="B687" s="65" t="s">
        <v>448</v>
      </c>
      <c r="C687" s="70">
        <v>1</v>
      </c>
      <c r="D687" s="71">
        <v>1.1000000000000001</v>
      </c>
      <c r="E687" s="71">
        <v>0.15</v>
      </c>
      <c r="F687" s="72">
        <f t="shared" si="80"/>
        <v>1.4099999999999997</v>
      </c>
      <c r="G687" s="71">
        <f t="shared" si="81"/>
        <v>7.3333333333333339</v>
      </c>
      <c r="H687" s="71">
        <v>1551</v>
      </c>
    </row>
    <row r="688" spans="2:8" x14ac:dyDescent="0.25">
      <c r="B688" s="65" t="s">
        <v>477</v>
      </c>
      <c r="C688" s="70">
        <v>18</v>
      </c>
      <c r="D688" s="71">
        <v>96</v>
      </c>
      <c r="E688" s="71">
        <v>8</v>
      </c>
      <c r="F688" s="72">
        <f t="shared" si="80"/>
        <v>1.9624999999999999</v>
      </c>
      <c r="G688" s="71">
        <f t="shared" si="81"/>
        <v>12</v>
      </c>
      <c r="H688" s="71">
        <v>188400</v>
      </c>
    </row>
    <row r="689" spans="2:8" x14ac:dyDescent="0.25">
      <c r="B689" s="65" t="s">
        <v>412</v>
      </c>
      <c r="C689" s="70">
        <v>12</v>
      </c>
      <c r="D689" s="71">
        <v>2700</v>
      </c>
      <c r="E689" s="71">
        <v>155</v>
      </c>
      <c r="F689" s="72">
        <f t="shared" si="80"/>
        <v>0.61481481481481481</v>
      </c>
      <c r="G689" s="71">
        <f t="shared" si="81"/>
        <v>17.419354838709676</v>
      </c>
      <c r="H689" s="71">
        <v>1660000</v>
      </c>
    </row>
    <row r="690" spans="2:8" x14ac:dyDescent="0.25">
      <c r="B690" s="65" t="s">
        <v>413</v>
      </c>
      <c r="C690" s="70">
        <v>35</v>
      </c>
      <c r="D690" s="71">
        <v>160</v>
      </c>
      <c r="E690" s="71">
        <v>18.7</v>
      </c>
      <c r="F690" s="72">
        <f t="shared" si="80"/>
        <v>2.2250000000000001</v>
      </c>
      <c r="G690" s="71">
        <f t="shared" si="81"/>
        <v>8.5561497326203213</v>
      </c>
      <c r="H690" s="71">
        <v>356000</v>
      </c>
    </row>
    <row r="691" spans="2:8" x14ac:dyDescent="0.25">
      <c r="B691" s="65" t="s">
        <v>499</v>
      </c>
      <c r="C691" s="70">
        <v>25</v>
      </c>
      <c r="D691" s="71">
        <v>375</v>
      </c>
      <c r="E691" s="71">
        <v>25</v>
      </c>
      <c r="F691" s="72">
        <f t="shared" si="80"/>
        <v>2</v>
      </c>
      <c r="G691" s="71">
        <f t="shared" si="81"/>
        <v>15</v>
      </c>
      <c r="H691" s="71">
        <v>750000</v>
      </c>
    </row>
    <row r="692" spans="2:8" x14ac:dyDescent="0.25">
      <c r="B692" s="65" t="s">
        <v>479</v>
      </c>
      <c r="C692" s="70">
        <v>4</v>
      </c>
      <c r="D692" s="71">
        <v>4.55</v>
      </c>
      <c r="E692" s="71">
        <v>1.6</v>
      </c>
      <c r="F692" s="72">
        <f t="shared" si="80"/>
        <v>3.1241758241758242</v>
      </c>
      <c r="G692" s="71">
        <f t="shared" si="81"/>
        <v>2.8437499999999996</v>
      </c>
      <c r="H692" s="71">
        <v>14215</v>
      </c>
    </row>
    <row r="693" spans="2:8" x14ac:dyDescent="0.25">
      <c r="B693" s="65" t="s">
        <v>513</v>
      </c>
      <c r="C693" s="70">
        <v>20</v>
      </c>
      <c r="D693" s="71">
        <v>306</v>
      </c>
      <c r="E693" s="71">
        <v>17</v>
      </c>
      <c r="F693" s="72">
        <f t="shared" ref="F693:F698" si="82">(H693/D693)/1000</f>
        <v>1.9264705882352942</v>
      </c>
      <c r="G693" s="71">
        <f t="shared" ref="G693:G698" si="83">D693/E693</f>
        <v>18</v>
      </c>
      <c r="H693" s="71">
        <v>589500</v>
      </c>
    </row>
    <row r="694" spans="2:8" x14ac:dyDescent="0.25">
      <c r="B694" s="65" t="s">
        <v>414</v>
      </c>
      <c r="C694" s="70">
        <v>9</v>
      </c>
      <c r="D694" s="71">
        <v>105</v>
      </c>
      <c r="E694" s="71">
        <v>14</v>
      </c>
      <c r="F694" s="72">
        <f t="shared" si="82"/>
        <v>3.4</v>
      </c>
      <c r="G694" s="71">
        <f t="shared" si="83"/>
        <v>7.5</v>
      </c>
      <c r="H694" s="71">
        <v>357000</v>
      </c>
    </row>
    <row r="695" spans="2:8" x14ac:dyDescent="0.25">
      <c r="B695" s="65" t="s">
        <v>452</v>
      </c>
      <c r="C695" s="70">
        <v>53</v>
      </c>
      <c r="D695" s="71">
        <v>614</v>
      </c>
      <c r="E695" s="71">
        <v>57</v>
      </c>
      <c r="F695" s="72">
        <f t="shared" si="82"/>
        <v>2.4037459283387621</v>
      </c>
      <c r="G695" s="71">
        <f t="shared" si="83"/>
        <v>10.771929824561404</v>
      </c>
      <c r="H695" s="71">
        <v>1475900</v>
      </c>
    </row>
    <row r="696" spans="2:8" x14ac:dyDescent="0.25">
      <c r="B696" s="65" t="s">
        <v>453</v>
      </c>
      <c r="C696" s="70">
        <v>23</v>
      </c>
      <c r="D696" s="71">
        <v>14.2</v>
      </c>
      <c r="E696" s="71">
        <v>7.5</v>
      </c>
      <c r="F696" s="72">
        <f t="shared" si="82"/>
        <v>1.5</v>
      </c>
      <c r="G696" s="71">
        <f t="shared" si="83"/>
        <v>1.8933333333333333</v>
      </c>
      <c r="H696" s="71">
        <v>21300</v>
      </c>
    </row>
    <row r="697" spans="2:8" x14ac:dyDescent="0.25">
      <c r="B697" s="65" t="s">
        <v>455</v>
      </c>
      <c r="C697" s="70">
        <v>3</v>
      </c>
      <c r="D697" s="71">
        <v>87</v>
      </c>
      <c r="E697" s="71">
        <v>10.199999999999999</v>
      </c>
      <c r="F697" s="72">
        <f t="shared" si="82"/>
        <v>1.3183908045977011</v>
      </c>
      <c r="G697" s="71">
        <f t="shared" si="83"/>
        <v>8.5294117647058822</v>
      </c>
      <c r="H697" s="71">
        <v>114700</v>
      </c>
    </row>
    <row r="698" spans="2:8" x14ac:dyDescent="0.25">
      <c r="B698" s="7" t="s">
        <v>580</v>
      </c>
      <c r="C698" s="7">
        <f>SUM(C652:C697)</f>
        <v>644</v>
      </c>
      <c r="D698" s="9">
        <f>SUM(D652:D697)</f>
        <v>9346.0400000000009</v>
      </c>
      <c r="E698" s="9">
        <f>SUM(E652:E697)</f>
        <v>698.09</v>
      </c>
      <c r="F698" s="10">
        <f t="shared" si="82"/>
        <v>1.8013637326611056</v>
      </c>
      <c r="G698" s="11">
        <f t="shared" si="83"/>
        <v>13.388015871878984</v>
      </c>
      <c r="H698" s="9">
        <f>SUM(H652:H697)</f>
        <v>16835617.5</v>
      </c>
    </row>
    <row r="699" spans="2:8" x14ac:dyDescent="0.25">
      <c r="B699" s="19" t="s">
        <v>581</v>
      </c>
      <c r="G699" s="13"/>
    </row>
    <row r="700" spans="2:8" x14ac:dyDescent="0.25">
      <c r="B700" s="65" t="s">
        <v>398</v>
      </c>
      <c r="C700" s="70">
        <v>3</v>
      </c>
      <c r="D700" s="71">
        <v>55.6</v>
      </c>
      <c r="E700" s="71">
        <v>3.5</v>
      </c>
      <c r="F700" s="72">
        <f t="shared" ref="F700:F728" si="84">(H700/D700)/1000</f>
        <v>4.887230215827338</v>
      </c>
      <c r="G700" s="71">
        <f t="shared" ref="G700:G728" si="85">D700/E700</f>
        <v>15.885714285714286</v>
      </c>
      <c r="H700" s="71">
        <v>271730</v>
      </c>
    </row>
    <row r="701" spans="2:8" x14ac:dyDescent="0.25">
      <c r="B701" s="65" t="s">
        <v>542</v>
      </c>
      <c r="C701" s="70">
        <v>9</v>
      </c>
      <c r="D701" s="71">
        <v>199.3</v>
      </c>
      <c r="E701" s="71">
        <v>21.55</v>
      </c>
      <c r="F701" s="72">
        <f t="shared" si="84"/>
        <v>2.9929036628198693</v>
      </c>
      <c r="G701" s="71">
        <f t="shared" si="85"/>
        <v>9.2482598607888633</v>
      </c>
      <c r="H701" s="71">
        <v>596485.69999999995</v>
      </c>
    </row>
    <row r="702" spans="2:8" x14ac:dyDescent="0.25">
      <c r="B702" s="65" t="s">
        <v>426</v>
      </c>
      <c r="C702" s="70">
        <v>116</v>
      </c>
      <c r="D702" s="71">
        <v>672</v>
      </c>
      <c r="E702" s="71">
        <v>42</v>
      </c>
      <c r="F702" s="72">
        <f t="shared" si="84"/>
        <v>2.3985714285714286</v>
      </c>
      <c r="G702" s="71">
        <f t="shared" si="85"/>
        <v>16</v>
      </c>
      <c r="H702" s="71">
        <v>1611840</v>
      </c>
    </row>
    <row r="703" spans="2:8" x14ac:dyDescent="0.25">
      <c r="B703" s="65" t="s">
        <v>408</v>
      </c>
      <c r="C703" s="70">
        <v>15</v>
      </c>
      <c r="D703" s="71">
        <v>5.9</v>
      </c>
      <c r="E703" s="71">
        <v>4.3</v>
      </c>
      <c r="F703" s="72">
        <f t="shared" si="84"/>
        <v>2.0169491525423728</v>
      </c>
      <c r="G703" s="71">
        <f t="shared" si="85"/>
        <v>1.3720930232558142</v>
      </c>
      <c r="H703" s="71">
        <v>11900</v>
      </c>
    </row>
    <row r="704" spans="2:8" x14ac:dyDescent="0.25">
      <c r="B704" s="65" t="s">
        <v>428</v>
      </c>
      <c r="C704" s="70">
        <v>11</v>
      </c>
      <c r="D704" s="71">
        <v>130</v>
      </c>
      <c r="E704" s="71">
        <v>7.34</v>
      </c>
      <c r="F704" s="72">
        <f t="shared" si="84"/>
        <v>1.7855384615384615</v>
      </c>
      <c r="G704" s="71">
        <f t="shared" si="85"/>
        <v>17.711171662125341</v>
      </c>
      <c r="H704" s="71">
        <v>232120</v>
      </c>
    </row>
    <row r="705" spans="2:8" x14ac:dyDescent="0.25">
      <c r="B705" s="65" t="s">
        <v>399</v>
      </c>
      <c r="C705" s="70">
        <v>60</v>
      </c>
      <c r="D705" s="71">
        <v>872.5</v>
      </c>
      <c r="E705" s="71">
        <v>40.4</v>
      </c>
      <c r="F705" s="72">
        <f t="shared" si="84"/>
        <v>1.9808022922636104</v>
      </c>
      <c r="G705" s="71">
        <f t="shared" si="85"/>
        <v>21.596534653465348</v>
      </c>
      <c r="H705" s="71">
        <v>1728250</v>
      </c>
    </row>
    <row r="706" spans="2:8" x14ac:dyDescent="0.25">
      <c r="B706" s="65" t="s">
        <v>431</v>
      </c>
      <c r="C706" s="70">
        <v>2</v>
      </c>
      <c r="D706" s="71">
        <v>57.45</v>
      </c>
      <c r="E706" s="71">
        <v>6.05</v>
      </c>
      <c r="F706" s="72">
        <f t="shared" si="84"/>
        <v>3.0851174934725845</v>
      </c>
      <c r="G706" s="71">
        <f t="shared" si="85"/>
        <v>9.4958677685950423</v>
      </c>
      <c r="H706" s="71">
        <v>177240</v>
      </c>
    </row>
    <row r="707" spans="2:8" x14ac:dyDescent="0.25">
      <c r="B707" s="65" t="s">
        <v>400</v>
      </c>
      <c r="C707" s="70">
        <v>25</v>
      </c>
      <c r="D707" s="71">
        <v>127.27</v>
      </c>
      <c r="E707" s="71">
        <v>10</v>
      </c>
      <c r="F707" s="72">
        <f t="shared" si="84"/>
        <v>2.2452738272962991</v>
      </c>
      <c r="G707" s="71">
        <f t="shared" si="85"/>
        <v>12.727</v>
      </c>
      <c r="H707" s="71">
        <v>285756</v>
      </c>
    </row>
    <row r="708" spans="2:8" x14ac:dyDescent="0.25">
      <c r="B708" s="65" t="s">
        <v>468</v>
      </c>
      <c r="C708" s="70">
        <v>7</v>
      </c>
      <c r="D708" s="71">
        <v>32.799999999999997</v>
      </c>
      <c r="E708" s="71">
        <v>3</v>
      </c>
      <c r="F708" s="72">
        <f t="shared" si="84"/>
        <v>2.1347560975609756</v>
      </c>
      <c r="G708" s="71">
        <f t="shared" si="85"/>
        <v>10.933333333333332</v>
      </c>
      <c r="H708" s="71">
        <v>70020</v>
      </c>
    </row>
    <row r="709" spans="2:8" x14ac:dyDescent="0.25">
      <c r="B709" s="65" t="s">
        <v>421</v>
      </c>
      <c r="C709" s="70">
        <v>4</v>
      </c>
      <c r="D709" s="71">
        <v>7</v>
      </c>
      <c r="E709" s="71">
        <v>0.4</v>
      </c>
      <c r="F709" s="72">
        <f t="shared" si="84"/>
        <v>1.7214285714285713</v>
      </c>
      <c r="G709" s="71">
        <f t="shared" si="85"/>
        <v>17.5</v>
      </c>
      <c r="H709" s="71">
        <v>12050</v>
      </c>
    </row>
    <row r="710" spans="2:8" x14ac:dyDescent="0.25">
      <c r="B710" s="65" t="s">
        <v>434</v>
      </c>
      <c r="C710" s="70">
        <v>15</v>
      </c>
      <c r="D710" s="71">
        <v>76.5</v>
      </c>
      <c r="E710" s="71">
        <v>8.5</v>
      </c>
      <c r="F710" s="72">
        <f t="shared" si="84"/>
        <v>3.7058823529411766</v>
      </c>
      <c r="G710" s="71">
        <f t="shared" si="85"/>
        <v>9</v>
      </c>
      <c r="H710" s="71">
        <v>283500</v>
      </c>
    </row>
    <row r="711" spans="2:8" x14ac:dyDescent="0.25">
      <c r="B711" s="65" t="s">
        <v>437</v>
      </c>
      <c r="C711" s="70">
        <v>89</v>
      </c>
      <c r="D711" s="71">
        <v>985</v>
      </c>
      <c r="E711" s="71">
        <v>68</v>
      </c>
      <c r="F711" s="72">
        <f t="shared" si="84"/>
        <v>1.8009644670050762</v>
      </c>
      <c r="G711" s="71">
        <f t="shared" si="85"/>
        <v>14.485294117647058</v>
      </c>
      <c r="H711" s="71">
        <v>1773950</v>
      </c>
    </row>
    <row r="712" spans="2:8" x14ac:dyDescent="0.25">
      <c r="B712" s="65" t="s">
        <v>476</v>
      </c>
      <c r="C712" s="70">
        <v>8</v>
      </c>
      <c r="D712" s="71">
        <v>38.96</v>
      </c>
      <c r="E712" s="71">
        <v>2.7</v>
      </c>
      <c r="F712" s="72">
        <f t="shared" si="84"/>
        <v>2.2718146817248459</v>
      </c>
      <c r="G712" s="71">
        <f t="shared" si="85"/>
        <v>14.429629629629629</v>
      </c>
      <c r="H712" s="71">
        <v>88509.9</v>
      </c>
    </row>
    <row r="713" spans="2:8" x14ac:dyDescent="0.25">
      <c r="B713" s="65" t="s">
        <v>402</v>
      </c>
      <c r="C713" s="70">
        <v>26</v>
      </c>
      <c r="D713" s="71">
        <v>390</v>
      </c>
      <c r="E713" s="71">
        <v>23.7</v>
      </c>
      <c r="F713" s="72">
        <f t="shared" si="84"/>
        <v>2.289102564102564</v>
      </c>
      <c r="G713" s="71">
        <f t="shared" si="85"/>
        <v>16.455696202531644</v>
      </c>
      <c r="H713" s="71">
        <v>892750</v>
      </c>
    </row>
    <row r="714" spans="2:8" x14ac:dyDescent="0.25">
      <c r="B714" s="65" t="s">
        <v>441</v>
      </c>
      <c r="C714" s="70">
        <v>25</v>
      </c>
      <c r="D714" s="71">
        <v>48.1</v>
      </c>
      <c r="E714" s="71">
        <v>2.9</v>
      </c>
      <c r="F714" s="72">
        <f t="shared" si="84"/>
        <v>2.7193347193347193</v>
      </c>
      <c r="G714" s="71">
        <f t="shared" si="85"/>
        <v>16.586206896551726</v>
      </c>
      <c r="H714" s="71">
        <v>130800</v>
      </c>
    </row>
    <row r="715" spans="2:8" x14ac:dyDescent="0.25">
      <c r="B715" s="65" t="s">
        <v>442</v>
      </c>
      <c r="C715" s="70">
        <v>5</v>
      </c>
      <c r="D715" s="71">
        <v>24</v>
      </c>
      <c r="E715" s="71">
        <v>2</v>
      </c>
      <c r="F715" s="72">
        <f t="shared" si="84"/>
        <v>3.4354166666666663</v>
      </c>
      <c r="G715" s="71">
        <f t="shared" si="85"/>
        <v>12</v>
      </c>
      <c r="H715" s="71">
        <v>82450</v>
      </c>
    </row>
    <row r="716" spans="2:8" x14ac:dyDescent="0.25">
      <c r="B716" s="65" t="s">
        <v>443</v>
      </c>
      <c r="C716" s="70">
        <v>6</v>
      </c>
      <c r="D716" s="71">
        <v>20</v>
      </c>
      <c r="E716" s="71">
        <v>2.5</v>
      </c>
      <c r="F716" s="72">
        <f t="shared" si="84"/>
        <v>3.1775000000000002</v>
      </c>
      <c r="G716" s="71">
        <f t="shared" si="85"/>
        <v>8</v>
      </c>
      <c r="H716" s="71">
        <v>63550</v>
      </c>
    </row>
    <row r="717" spans="2:8" x14ac:dyDescent="0.25">
      <c r="B717" s="65" t="s">
        <v>502</v>
      </c>
      <c r="C717" s="70">
        <v>1</v>
      </c>
      <c r="D717" s="71">
        <v>12</v>
      </c>
      <c r="E717" s="71">
        <v>1.1100000000000001</v>
      </c>
      <c r="F717" s="72">
        <f t="shared" si="84"/>
        <v>3.2216666666666667</v>
      </c>
      <c r="G717" s="71">
        <f t="shared" si="85"/>
        <v>10.810810810810811</v>
      </c>
      <c r="H717" s="71">
        <v>38660</v>
      </c>
    </row>
    <row r="718" spans="2:8" x14ac:dyDescent="0.25">
      <c r="B718" s="65" t="s">
        <v>446</v>
      </c>
      <c r="C718" s="70">
        <v>3</v>
      </c>
      <c r="D718" s="71">
        <v>68.349999999999994</v>
      </c>
      <c r="E718" s="71">
        <v>4.3</v>
      </c>
      <c r="F718" s="72">
        <f t="shared" si="84"/>
        <v>3.2827359180687639</v>
      </c>
      <c r="G718" s="71">
        <f t="shared" si="85"/>
        <v>15.895348837209301</v>
      </c>
      <c r="H718" s="71">
        <v>224375</v>
      </c>
    </row>
    <row r="719" spans="2:8" x14ac:dyDescent="0.25">
      <c r="B719" s="65" t="s">
        <v>403</v>
      </c>
      <c r="C719" s="70">
        <v>23</v>
      </c>
      <c r="D719" s="71">
        <v>465</v>
      </c>
      <c r="E719" s="71">
        <v>37.6</v>
      </c>
      <c r="F719" s="72">
        <f t="shared" si="84"/>
        <v>1.7021720430107528</v>
      </c>
      <c r="G719" s="71">
        <f t="shared" si="85"/>
        <v>12.367021276595745</v>
      </c>
      <c r="H719" s="71">
        <v>791510</v>
      </c>
    </row>
    <row r="720" spans="2:8" x14ac:dyDescent="0.25">
      <c r="B720" s="65" t="s">
        <v>478</v>
      </c>
      <c r="C720" s="70">
        <v>270</v>
      </c>
      <c r="D720" s="71">
        <v>2220</v>
      </c>
      <c r="E720" s="71">
        <v>148</v>
      </c>
      <c r="F720" s="72">
        <f t="shared" si="84"/>
        <v>0.99601351351351353</v>
      </c>
      <c r="G720" s="71">
        <f t="shared" si="85"/>
        <v>15</v>
      </c>
      <c r="H720" s="71">
        <v>2211150</v>
      </c>
    </row>
    <row r="721" spans="2:8" x14ac:dyDescent="0.25">
      <c r="B721" s="65" t="s">
        <v>513</v>
      </c>
      <c r="C721" s="70">
        <v>46</v>
      </c>
      <c r="D721" s="71">
        <v>624</v>
      </c>
      <c r="E721" s="71">
        <v>39</v>
      </c>
      <c r="F721" s="72">
        <f t="shared" si="84"/>
        <v>1.4887179487179487</v>
      </c>
      <c r="G721" s="71">
        <f t="shared" si="85"/>
        <v>16</v>
      </c>
      <c r="H721" s="71">
        <v>928960</v>
      </c>
    </row>
    <row r="722" spans="2:8" x14ac:dyDescent="0.25">
      <c r="B722" s="65" t="s">
        <v>452</v>
      </c>
      <c r="C722" s="70">
        <v>680</v>
      </c>
      <c r="D722" s="71">
        <v>8078</v>
      </c>
      <c r="E722" s="71">
        <v>461</v>
      </c>
      <c r="F722" s="72">
        <f t="shared" si="84"/>
        <v>1.4222616984402079</v>
      </c>
      <c r="G722" s="71">
        <f t="shared" si="85"/>
        <v>17.522776572668114</v>
      </c>
      <c r="H722" s="71">
        <v>11489030</v>
      </c>
    </row>
    <row r="723" spans="2:8" x14ac:dyDescent="0.25">
      <c r="B723" s="65" t="s">
        <v>503</v>
      </c>
      <c r="C723" s="70">
        <v>62</v>
      </c>
      <c r="D723" s="71">
        <v>443.94</v>
      </c>
      <c r="E723" s="71">
        <v>24.7</v>
      </c>
      <c r="F723" s="72">
        <f t="shared" si="84"/>
        <v>1.7615159706266614</v>
      </c>
      <c r="G723" s="71">
        <f t="shared" si="85"/>
        <v>17.973279352226722</v>
      </c>
      <c r="H723" s="71">
        <v>782007.4</v>
      </c>
    </row>
    <row r="724" spans="2:8" x14ac:dyDescent="0.25">
      <c r="B724" s="65" t="s">
        <v>404</v>
      </c>
      <c r="C724" s="70">
        <v>40</v>
      </c>
      <c r="D724" s="71">
        <v>579.35</v>
      </c>
      <c r="E724" s="71">
        <v>34.9</v>
      </c>
      <c r="F724" s="72">
        <f t="shared" si="84"/>
        <v>2.2299456287218433</v>
      </c>
      <c r="G724" s="71">
        <f t="shared" si="85"/>
        <v>16.600286532951291</v>
      </c>
      <c r="H724" s="71">
        <v>1291919</v>
      </c>
    </row>
    <row r="725" spans="2:8" x14ac:dyDescent="0.25">
      <c r="B725" s="65" t="s">
        <v>482</v>
      </c>
      <c r="C725" s="70">
        <v>13</v>
      </c>
      <c r="D725" s="71">
        <v>14.98</v>
      </c>
      <c r="E725" s="71">
        <v>1.1599999999999999</v>
      </c>
      <c r="F725" s="72">
        <f t="shared" si="84"/>
        <v>4.3246328437917221</v>
      </c>
      <c r="G725" s="71">
        <f t="shared" si="85"/>
        <v>12.913793103448278</v>
      </c>
      <c r="H725" s="71">
        <v>64783</v>
      </c>
    </row>
    <row r="726" spans="2:8" x14ac:dyDescent="0.25">
      <c r="B726" s="65" t="s">
        <v>405</v>
      </c>
      <c r="C726" s="70">
        <v>3</v>
      </c>
      <c r="D726" s="71">
        <v>101.69</v>
      </c>
      <c r="E726" s="71">
        <v>5.84</v>
      </c>
      <c r="F726" s="72">
        <f t="shared" si="84"/>
        <v>1.9259268364637623</v>
      </c>
      <c r="G726" s="71">
        <f t="shared" si="85"/>
        <v>17.412671232876711</v>
      </c>
      <c r="H726" s="71">
        <v>195847.5</v>
      </c>
    </row>
    <row r="727" spans="2:8" x14ac:dyDescent="0.25">
      <c r="B727" s="65" t="s">
        <v>455</v>
      </c>
      <c r="C727" s="70">
        <v>4</v>
      </c>
      <c r="D727" s="71">
        <v>1.7</v>
      </c>
      <c r="E727" s="71">
        <v>0.5</v>
      </c>
      <c r="F727" s="72">
        <f t="shared" si="84"/>
        <v>1.9</v>
      </c>
      <c r="G727" s="71">
        <f t="shared" si="85"/>
        <v>3.4</v>
      </c>
      <c r="H727" s="71">
        <v>3230</v>
      </c>
    </row>
    <row r="728" spans="2:8" x14ac:dyDescent="0.25">
      <c r="B728" s="7" t="s">
        <v>582</v>
      </c>
      <c r="C728" s="8">
        <f>SUM(C700:C727)</f>
        <v>1571</v>
      </c>
      <c r="D728" s="9">
        <f>SUM(D700:D727)</f>
        <v>16351.390000000001</v>
      </c>
      <c r="E728" s="9">
        <f>SUM(E700:E727)</f>
        <v>1006.95</v>
      </c>
      <c r="F728" s="10">
        <f t="shared" si="84"/>
        <v>1.6105281263550071</v>
      </c>
      <c r="G728" s="11">
        <f t="shared" si="85"/>
        <v>16.23853220120165</v>
      </c>
      <c r="H728" s="9">
        <f>SUM(H700:H727)</f>
        <v>26334373.5</v>
      </c>
    </row>
    <row r="729" spans="2:8" x14ac:dyDescent="0.25">
      <c r="B729" s="19" t="s">
        <v>583</v>
      </c>
      <c r="C729" s="12"/>
      <c r="D729" s="1"/>
      <c r="E729" s="1"/>
      <c r="G729" s="13"/>
    </row>
    <row r="730" spans="2:8" x14ac:dyDescent="0.25">
      <c r="B730" s="65" t="s">
        <v>510</v>
      </c>
      <c r="C730" s="70">
        <v>16</v>
      </c>
      <c r="D730" s="71">
        <v>98</v>
      </c>
      <c r="E730" s="71">
        <v>5.7</v>
      </c>
      <c r="F730" s="72">
        <f t="shared" ref="F730:F752" si="86">(H730/D730)/1000</f>
        <v>1.5612244897959182</v>
      </c>
      <c r="G730" s="71">
        <f t="shared" ref="G730:G752" si="87">D730/E730</f>
        <v>17.192982456140349</v>
      </c>
      <c r="H730" s="71">
        <v>153000</v>
      </c>
    </row>
    <row r="731" spans="2:8" x14ac:dyDescent="0.25">
      <c r="B731" s="65" t="s">
        <v>426</v>
      </c>
      <c r="C731" s="70">
        <v>116</v>
      </c>
      <c r="D731" s="71">
        <v>1110</v>
      </c>
      <c r="E731" s="71">
        <v>30</v>
      </c>
      <c r="F731" s="72">
        <f t="shared" si="86"/>
        <v>3.0526666666666666</v>
      </c>
      <c r="G731" s="71">
        <f t="shared" si="87"/>
        <v>37</v>
      </c>
      <c r="H731" s="71">
        <v>3388460</v>
      </c>
    </row>
    <row r="732" spans="2:8" x14ac:dyDescent="0.25">
      <c r="B732" s="65" t="s">
        <v>408</v>
      </c>
      <c r="C732" s="70">
        <v>105</v>
      </c>
      <c r="D732" s="71">
        <v>301.7</v>
      </c>
      <c r="E732" s="71">
        <v>106</v>
      </c>
      <c r="F732" s="72">
        <f t="shared" si="86"/>
        <v>1.3238316208153798</v>
      </c>
      <c r="G732" s="71">
        <f t="shared" si="87"/>
        <v>2.8462264150943395</v>
      </c>
      <c r="H732" s="71">
        <v>399400</v>
      </c>
    </row>
    <row r="733" spans="2:8" x14ac:dyDescent="0.25">
      <c r="B733" s="65" t="s">
        <v>428</v>
      </c>
      <c r="C733" s="70">
        <v>19</v>
      </c>
      <c r="D733" s="71">
        <v>1265</v>
      </c>
      <c r="E733" s="71">
        <v>54.27</v>
      </c>
      <c r="F733" s="72">
        <f t="shared" si="86"/>
        <v>1.2861660079051382</v>
      </c>
      <c r="G733" s="71">
        <f t="shared" si="87"/>
        <v>23.309379030772064</v>
      </c>
      <c r="H733" s="71">
        <v>1627000</v>
      </c>
    </row>
    <row r="734" spans="2:8" x14ac:dyDescent="0.25">
      <c r="B734" s="65" t="s">
        <v>399</v>
      </c>
      <c r="C734" s="70">
        <v>43</v>
      </c>
      <c r="D734" s="71">
        <v>549</v>
      </c>
      <c r="E734" s="71">
        <v>19.399999999999999</v>
      </c>
      <c r="F734" s="72">
        <f t="shared" si="86"/>
        <v>1.9615664845173042</v>
      </c>
      <c r="G734" s="71">
        <f t="shared" si="87"/>
        <v>28.298969072164951</v>
      </c>
      <c r="H734" s="71">
        <v>1076900</v>
      </c>
    </row>
    <row r="735" spans="2:8" x14ac:dyDescent="0.25">
      <c r="B735" s="65" t="s">
        <v>431</v>
      </c>
      <c r="C735" s="70">
        <v>1</v>
      </c>
      <c r="D735" s="71">
        <v>10.85</v>
      </c>
      <c r="E735" s="71">
        <v>1.69</v>
      </c>
      <c r="F735" s="72">
        <f t="shared" si="86"/>
        <v>5.209447004608295</v>
      </c>
      <c r="G735" s="71">
        <f t="shared" si="87"/>
        <v>6.4201183431952664</v>
      </c>
      <c r="H735" s="71">
        <v>56522.5</v>
      </c>
    </row>
    <row r="736" spans="2:8" x14ac:dyDescent="0.25">
      <c r="B736" s="65" t="s">
        <v>400</v>
      </c>
      <c r="C736" s="70">
        <v>48</v>
      </c>
      <c r="D736" s="71">
        <v>857</v>
      </c>
      <c r="E736" s="71">
        <v>40.799999999999997</v>
      </c>
      <c r="F736" s="72">
        <f t="shared" si="86"/>
        <v>2.5057876312718785</v>
      </c>
      <c r="G736" s="71">
        <f t="shared" si="87"/>
        <v>21.004901960784316</v>
      </c>
      <c r="H736" s="71">
        <v>2147460</v>
      </c>
    </row>
    <row r="737" spans="2:8" x14ac:dyDescent="0.25">
      <c r="B737" s="65" t="s">
        <v>468</v>
      </c>
      <c r="C737" s="70">
        <v>5</v>
      </c>
      <c r="D737" s="71">
        <v>86.9</v>
      </c>
      <c r="E737" s="71">
        <v>3.5</v>
      </c>
      <c r="F737" s="72">
        <f t="shared" si="86"/>
        <v>1.7681242807825086</v>
      </c>
      <c r="G737" s="71">
        <f t="shared" si="87"/>
        <v>24.828571428571429</v>
      </c>
      <c r="H737" s="71">
        <v>153650</v>
      </c>
    </row>
    <row r="738" spans="2:8" x14ac:dyDescent="0.25">
      <c r="B738" s="65" t="s">
        <v>434</v>
      </c>
      <c r="C738" s="70">
        <v>18</v>
      </c>
      <c r="D738" s="71">
        <v>161</v>
      </c>
      <c r="E738" s="71">
        <v>8.9</v>
      </c>
      <c r="F738" s="72">
        <f t="shared" si="86"/>
        <v>3.0388198757763978</v>
      </c>
      <c r="G738" s="71">
        <f t="shared" si="87"/>
        <v>18.089887640449437</v>
      </c>
      <c r="H738" s="71">
        <v>489250</v>
      </c>
    </row>
    <row r="739" spans="2:8" x14ac:dyDescent="0.25">
      <c r="B739" s="65" t="s">
        <v>476</v>
      </c>
      <c r="C739" s="70">
        <v>5</v>
      </c>
      <c r="D739" s="71">
        <v>34.78</v>
      </c>
      <c r="E739" s="71">
        <v>1.61</v>
      </c>
      <c r="F739" s="72">
        <f t="shared" si="86"/>
        <v>2.6872455434157558</v>
      </c>
      <c r="G739" s="71">
        <f t="shared" si="87"/>
        <v>21.602484472049689</v>
      </c>
      <c r="H739" s="71">
        <v>93462.399999999994</v>
      </c>
    </row>
    <row r="740" spans="2:8" x14ac:dyDescent="0.25">
      <c r="B740" s="65" t="s">
        <v>446</v>
      </c>
      <c r="C740" s="70">
        <v>2</v>
      </c>
      <c r="D740" s="71">
        <v>37.9</v>
      </c>
      <c r="E740" s="71">
        <v>2.2000000000000002</v>
      </c>
      <c r="F740" s="72">
        <f t="shared" si="86"/>
        <v>3.0722955145118735</v>
      </c>
      <c r="G740" s="71">
        <f t="shared" si="87"/>
        <v>17.227272727272727</v>
      </c>
      <c r="H740" s="71">
        <v>116440</v>
      </c>
    </row>
    <row r="741" spans="2:8" x14ac:dyDescent="0.25">
      <c r="B741" s="65" t="s">
        <v>403</v>
      </c>
      <c r="C741" s="70">
        <v>14</v>
      </c>
      <c r="D741" s="71">
        <v>271</v>
      </c>
      <c r="E741" s="71">
        <v>19.3</v>
      </c>
      <c r="F741" s="72">
        <f t="shared" si="86"/>
        <v>1.7412915129151292</v>
      </c>
      <c r="G741" s="71">
        <f t="shared" si="87"/>
        <v>14.041450777202073</v>
      </c>
      <c r="H741" s="71">
        <v>471890</v>
      </c>
    </row>
    <row r="742" spans="2:8" x14ac:dyDescent="0.25">
      <c r="B742" s="65" t="s">
        <v>477</v>
      </c>
      <c r="C742" s="70">
        <v>8</v>
      </c>
      <c r="D742" s="71">
        <v>104</v>
      </c>
      <c r="E742" s="71">
        <v>4</v>
      </c>
      <c r="F742" s="72">
        <f t="shared" si="86"/>
        <v>2.5249999999999999</v>
      </c>
      <c r="G742" s="71">
        <f t="shared" si="87"/>
        <v>26</v>
      </c>
      <c r="H742" s="71">
        <v>262600</v>
      </c>
    </row>
    <row r="743" spans="2:8" x14ac:dyDescent="0.25">
      <c r="B743" s="65" t="s">
        <v>450</v>
      </c>
      <c r="C743" s="70">
        <v>63</v>
      </c>
      <c r="D743" s="71">
        <v>602.65</v>
      </c>
      <c r="E743" s="71">
        <v>13.3</v>
      </c>
      <c r="F743" s="72">
        <f t="shared" si="86"/>
        <v>1.7875607732514727</v>
      </c>
      <c r="G743" s="71">
        <f t="shared" si="87"/>
        <v>45.312030075187963</v>
      </c>
      <c r="H743" s="71">
        <v>1077273.5</v>
      </c>
    </row>
    <row r="744" spans="2:8" x14ac:dyDescent="0.25">
      <c r="B744" s="65" t="s">
        <v>499</v>
      </c>
      <c r="C744" s="70">
        <v>98</v>
      </c>
      <c r="D744" s="71">
        <v>1572</v>
      </c>
      <c r="E744" s="71">
        <v>56</v>
      </c>
      <c r="F744" s="72">
        <f t="shared" si="86"/>
        <v>0.93015267175572525</v>
      </c>
      <c r="G744" s="71">
        <f t="shared" si="87"/>
        <v>28.071428571428573</v>
      </c>
      <c r="H744" s="71">
        <v>1462200</v>
      </c>
    </row>
    <row r="745" spans="2:8" x14ac:dyDescent="0.25">
      <c r="B745" s="65" t="s">
        <v>478</v>
      </c>
      <c r="C745" s="70">
        <v>220</v>
      </c>
      <c r="D745" s="71">
        <v>2240</v>
      </c>
      <c r="E745" s="71">
        <v>80</v>
      </c>
      <c r="F745" s="72">
        <f t="shared" si="86"/>
        <v>1.2012499999999999</v>
      </c>
      <c r="G745" s="71">
        <f t="shared" si="87"/>
        <v>28</v>
      </c>
      <c r="H745" s="71">
        <v>2690800</v>
      </c>
    </row>
    <row r="746" spans="2:8" x14ac:dyDescent="0.25">
      <c r="B746" s="65" t="s">
        <v>494</v>
      </c>
      <c r="C746" s="70">
        <v>99</v>
      </c>
      <c r="D746" s="71">
        <v>2460</v>
      </c>
      <c r="E746" s="71">
        <v>82</v>
      </c>
      <c r="F746" s="72">
        <f t="shared" si="86"/>
        <v>1.768658536585366</v>
      </c>
      <c r="G746" s="71">
        <f t="shared" si="87"/>
        <v>30</v>
      </c>
      <c r="H746" s="71">
        <v>4350900</v>
      </c>
    </row>
    <row r="747" spans="2:8" x14ac:dyDescent="0.25">
      <c r="B747" s="65" t="s">
        <v>513</v>
      </c>
      <c r="C747" s="70">
        <v>29</v>
      </c>
      <c r="D747" s="71">
        <v>754</v>
      </c>
      <c r="E747" s="71">
        <v>29</v>
      </c>
      <c r="F747" s="72">
        <f t="shared" si="86"/>
        <v>1.4575862068965517</v>
      </c>
      <c r="G747" s="71">
        <f t="shared" si="87"/>
        <v>26</v>
      </c>
      <c r="H747" s="71">
        <v>1099020</v>
      </c>
    </row>
    <row r="748" spans="2:8" x14ac:dyDescent="0.25">
      <c r="B748" s="65" t="s">
        <v>481</v>
      </c>
      <c r="C748" s="70">
        <v>5</v>
      </c>
      <c r="D748" s="71">
        <v>91</v>
      </c>
      <c r="E748" s="71">
        <v>3.8</v>
      </c>
      <c r="F748" s="72">
        <f t="shared" si="86"/>
        <v>1.8197802197802198</v>
      </c>
      <c r="G748" s="71">
        <f t="shared" si="87"/>
        <v>23.947368421052634</v>
      </c>
      <c r="H748" s="71">
        <v>165600</v>
      </c>
    </row>
    <row r="749" spans="2:8" x14ac:dyDescent="0.25">
      <c r="B749" s="65" t="s">
        <v>452</v>
      </c>
      <c r="C749" s="70">
        <v>170</v>
      </c>
      <c r="D749" s="71">
        <v>3650</v>
      </c>
      <c r="E749" s="71">
        <v>126</v>
      </c>
      <c r="F749" s="72">
        <f t="shared" si="86"/>
        <v>1.7535616438356165</v>
      </c>
      <c r="G749" s="71">
        <f t="shared" si="87"/>
        <v>28.968253968253968</v>
      </c>
      <c r="H749" s="71">
        <v>6400500</v>
      </c>
    </row>
    <row r="750" spans="2:8" x14ac:dyDescent="0.25">
      <c r="B750" s="65" t="s">
        <v>503</v>
      </c>
      <c r="C750" s="70">
        <v>17</v>
      </c>
      <c r="D750" s="71">
        <v>84.82</v>
      </c>
      <c r="E750" s="71">
        <v>3.69</v>
      </c>
      <c r="F750" s="72">
        <f t="shared" si="86"/>
        <v>1.8970643716104694</v>
      </c>
      <c r="G750" s="71">
        <f t="shared" si="87"/>
        <v>22.986449864498642</v>
      </c>
      <c r="H750" s="71">
        <v>160909</v>
      </c>
    </row>
    <row r="751" spans="2:8" x14ac:dyDescent="0.25">
      <c r="B751" s="65" t="s">
        <v>404</v>
      </c>
      <c r="C751" s="70">
        <v>31</v>
      </c>
      <c r="D751" s="71">
        <v>804.4</v>
      </c>
      <c r="E751" s="71">
        <v>35</v>
      </c>
      <c r="F751" s="72">
        <f t="shared" si="86"/>
        <v>1.9470039781203381</v>
      </c>
      <c r="G751" s="71">
        <f t="shared" si="87"/>
        <v>22.982857142857142</v>
      </c>
      <c r="H751" s="71">
        <v>1566170</v>
      </c>
    </row>
    <row r="752" spans="2:8" x14ac:dyDescent="0.25">
      <c r="B752" s="7" t="s">
        <v>584</v>
      </c>
      <c r="C752" s="8">
        <f>SUM(C730:C751)</f>
        <v>1132</v>
      </c>
      <c r="D752" s="9">
        <f>SUM(D730:D751)</f>
        <v>17146</v>
      </c>
      <c r="E752" s="9">
        <f>SUM(E730:E751)</f>
        <v>726.16000000000008</v>
      </c>
      <c r="F752" s="10">
        <f t="shared" si="86"/>
        <v>1.7152343053773476</v>
      </c>
      <c r="G752" s="11">
        <f t="shared" si="87"/>
        <v>23.611876170540924</v>
      </c>
      <c r="H752" s="9">
        <f>SUM(H730:H751)</f>
        <v>29409407.399999999</v>
      </c>
    </row>
    <row r="753" spans="2:8" x14ac:dyDescent="0.25">
      <c r="B753" s="19" t="s">
        <v>585</v>
      </c>
      <c r="C753" s="12"/>
      <c r="D753" s="1"/>
      <c r="E753" s="1"/>
      <c r="G753" s="13"/>
    </row>
    <row r="754" spans="2:8" x14ac:dyDescent="0.25">
      <c r="B754" s="65" t="s">
        <v>426</v>
      </c>
      <c r="C754" s="70">
        <v>158</v>
      </c>
      <c r="D754" s="71">
        <v>3225</v>
      </c>
      <c r="E754" s="71">
        <v>43</v>
      </c>
      <c r="F754" s="72">
        <f t="shared" ref="F754:F765" si="88">(H754/D754)/1000</f>
        <v>2.4055813953488374</v>
      </c>
      <c r="G754" s="71">
        <f t="shared" ref="G754:G765" si="89">D754/E754</f>
        <v>75</v>
      </c>
      <c r="H754" s="71">
        <v>7758000</v>
      </c>
    </row>
    <row r="755" spans="2:8" x14ac:dyDescent="0.25">
      <c r="B755" s="65" t="s">
        <v>399</v>
      </c>
      <c r="C755" s="70">
        <v>18</v>
      </c>
      <c r="D755" s="71">
        <v>670</v>
      </c>
      <c r="E755" s="71">
        <v>10.3</v>
      </c>
      <c r="F755" s="72">
        <f t="shared" si="88"/>
        <v>1.383955223880597</v>
      </c>
      <c r="G755" s="71">
        <f t="shared" si="89"/>
        <v>65.048543689320383</v>
      </c>
      <c r="H755" s="71">
        <v>927250</v>
      </c>
    </row>
    <row r="756" spans="2:8" x14ac:dyDescent="0.25">
      <c r="B756" s="65" t="s">
        <v>474</v>
      </c>
      <c r="C756" s="70">
        <v>6</v>
      </c>
      <c r="D756" s="71">
        <v>62.5</v>
      </c>
      <c r="E756" s="71">
        <v>2.65</v>
      </c>
      <c r="F756" s="72">
        <f t="shared" si="88"/>
        <v>2.0948159999999998</v>
      </c>
      <c r="G756" s="71">
        <f t="shared" si="89"/>
        <v>23.584905660377359</v>
      </c>
      <c r="H756" s="71">
        <v>130926</v>
      </c>
    </row>
    <row r="757" spans="2:8" x14ac:dyDescent="0.25">
      <c r="B757" s="65" t="s">
        <v>402</v>
      </c>
      <c r="C757" s="70">
        <v>73</v>
      </c>
      <c r="D757" s="71">
        <v>1570</v>
      </c>
      <c r="E757" s="71">
        <v>49.5</v>
      </c>
      <c r="F757" s="72">
        <f t="shared" si="88"/>
        <v>1.7818471337579618</v>
      </c>
      <c r="G757" s="71">
        <f t="shared" si="89"/>
        <v>31.717171717171716</v>
      </c>
      <c r="H757" s="71">
        <v>2797500</v>
      </c>
    </row>
    <row r="758" spans="2:8" x14ac:dyDescent="0.25">
      <c r="B758" s="65" t="s">
        <v>446</v>
      </c>
      <c r="C758" s="70">
        <v>1</v>
      </c>
      <c r="D758" s="71">
        <v>114.4</v>
      </c>
      <c r="E758" s="71">
        <v>0.8</v>
      </c>
      <c r="F758" s="72">
        <f t="shared" si="88"/>
        <v>2.9829982517482518</v>
      </c>
      <c r="G758" s="71">
        <f t="shared" si="89"/>
        <v>143</v>
      </c>
      <c r="H758" s="71">
        <v>341255</v>
      </c>
    </row>
    <row r="759" spans="2:8" x14ac:dyDescent="0.25">
      <c r="B759" s="65" t="s">
        <v>403</v>
      </c>
      <c r="C759" s="70">
        <v>39</v>
      </c>
      <c r="D759" s="71">
        <v>4774</v>
      </c>
      <c r="E759" s="71">
        <v>106.5</v>
      </c>
      <c r="F759" s="72">
        <f t="shared" si="88"/>
        <v>1.1102848764139086</v>
      </c>
      <c r="G759" s="71">
        <f t="shared" si="89"/>
        <v>44.826291079812208</v>
      </c>
      <c r="H759" s="71">
        <v>5300500</v>
      </c>
    </row>
    <row r="760" spans="2:8" x14ac:dyDescent="0.25">
      <c r="B760" s="65" t="s">
        <v>478</v>
      </c>
      <c r="C760" s="70">
        <v>845</v>
      </c>
      <c r="D760" s="71">
        <v>67600</v>
      </c>
      <c r="E760" s="71">
        <v>845</v>
      </c>
      <c r="F760" s="72">
        <f t="shared" si="88"/>
        <v>0.64786982248520708</v>
      </c>
      <c r="G760" s="71">
        <f t="shared" si="89"/>
        <v>80</v>
      </c>
      <c r="H760" s="71">
        <v>43796000</v>
      </c>
    </row>
    <row r="761" spans="2:8" x14ac:dyDescent="0.25">
      <c r="B761" s="65" t="s">
        <v>513</v>
      </c>
      <c r="C761" s="70">
        <v>66</v>
      </c>
      <c r="D761" s="71">
        <v>2860</v>
      </c>
      <c r="E761" s="71">
        <v>55</v>
      </c>
      <c r="F761" s="72">
        <f t="shared" si="88"/>
        <v>1.0136363636363637</v>
      </c>
      <c r="G761" s="71">
        <f t="shared" si="89"/>
        <v>52</v>
      </c>
      <c r="H761" s="71">
        <v>2899000</v>
      </c>
    </row>
    <row r="762" spans="2:8" x14ac:dyDescent="0.25">
      <c r="B762" s="65" t="s">
        <v>452</v>
      </c>
      <c r="C762" s="70">
        <v>40</v>
      </c>
      <c r="D762" s="71">
        <v>2488</v>
      </c>
      <c r="E762" s="71">
        <v>50</v>
      </c>
      <c r="F762" s="72">
        <f t="shared" si="88"/>
        <v>2.7939710610932473</v>
      </c>
      <c r="G762" s="71">
        <f t="shared" si="89"/>
        <v>49.76</v>
      </c>
      <c r="H762" s="71">
        <v>6951400</v>
      </c>
    </row>
    <row r="763" spans="2:8" x14ac:dyDescent="0.25">
      <c r="B763" s="65" t="s">
        <v>503</v>
      </c>
      <c r="C763" s="70">
        <v>18</v>
      </c>
      <c r="D763" s="71">
        <v>1005</v>
      </c>
      <c r="E763" s="71">
        <v>14.5</v>
      </c>
      <c r="F763" s="72">
        <f t="shared" si="88"/>
        <v>0.94163681592039805</v>
      </c>
      <c r="G763" s="71">
        <f t="shared" si="89"/>
        <v>69.310344827586206</v>
      </c>
      <c r="H763" s="71">
        <v>946345</v>
      </c>
    </row>
    <row r="764" spans="2:8" x14ac:dyDescent="0.25">
      <c r="B764" s="65" t="s">
        <v>404</v>
      </c>
      <c r="C764" s="70">
        <v>26</v>
      </c>
      <c r="D764" s="71">
        <v>2601</v>
      </c>
      <c r="E764" s="71">
        <v>51</v>
      </c>
      <c r="F764" s="72">
        <f t="shared" si="88"/>
        <v>2.0494117647058823</v>
      </c>
      <c r="G764" s="71">
        <f t="shared" si="89"/>
        <v>51</v>
      </c>
      <c r="H764" s="71">
        <v>5330520</v>
      </c>
    </row>
    <row r="765" spans="2:8" x14ac:dyDescent="0.25">
      <c r="B765" s="7" t="s">
        <v>586</v>
      </c>
      <c r="C765" s="8">
        <f>SUM(C754:C764)</f>
        <v>1290</v>
      </c>
      <c r="D765" s="9">
        <f>SUM(D754:D764)</f>
        <v>86969.9</v>
      </c>
      <c r="E765" s="9">
        <f>SUM(E754:E764)</f>
        <v>1228.25</v>
      </c>
      <c r="F765" s="10">
        <f t="shared" si="88"/>
        <v>0.88741847466767243</v>
      </c>
      <c r="G765" s="11">
        <f t="shared" si="89"/>
        <v>70.807978831671079</v>
      </c>
      <c r="H765" s="9">
        <f>SUM(H754:H764)</f>
        <v>77178696</v>
      </c>
    </row>
    <row r="766" spans="2:8" x14ac:dyDescent="0.25">
      <c r="B766" s="19" t="s">
        <v>587</v>
      </c>
      <c r="C766" s="12"/>
      <c r="D766" s="1"/>
      <c r="E766" s="1"/>
      <c r="G766" s="13"/>
    </row>
    <row r="767" spans="2:8" x14ac:dyDescent="0.25">
      <c r="B767" s="65" t="s">
        <v>399</v>
      </c>
      <c r="C767" s="70">
        <v>2</v>
      </c>
      <c r="D767" s="71">
        <v>8.4</v>
      </c>
      <c r="E767" s="71">
        <v>1.05</v>
      </c>
      <c r="F767" s="72">
        <f t="shared" ref="F767:F772" si="90">(H767/D767)/1000</f>
        <v>8.1785714285714288</v>
      </c>
      <c r="G767" s="71">
        <f t="shared" ref="G767:G772" si="91">D767/E767</f>
        <v>8</v>
      </c>
      <c r="H767" s="71">
        <v>68700</v>
      </c>
    </row>
    <row r="768" spans="2:8" x14ac:dyDescent="0.25">
      <c r="B768" s="65" t="s">
        <v>437</v>
      </c>
      <c r="C768" s="70">
        <v>63</v>
      </c>
      <c r="D768" s="71">
        <v>273.5</v>
      </c>
      <c r="E768" s="71">
        <v>31.5</v>
      </c>
      <c r="F768" s="72">
        <f t="shared" si="90"/>
        <v>8.0488117001828154</v>
      </c>
      <c r="G768" s="71">
        <f t="shared" si="91"/>
        <v>8.6825396825396819</v>
      </c>
      <c r="H768" s="71">
        <v>2201350</v>
      </c>
    </row>
    <row r="769" spans="2:8" x14ac:dyDescent="0.25">
      <c r="B769" s="65" t="s">
        <v>478</v>
      </c>
      <c r="C769" s="70">
        <v>14</v>
      </c>
      <c r="D769" s="71">
        <v>14</v>
      </c>
      <c r="E769" s="71">
        <v>2</v>
      </c>
      <c r="F769" s="72">
        <f t="shared" si="90"/>
        <v>8.25</v>
      </c>
      <c r="G769" s="71">
        <f t="shared" si="91"/>
        <v>7</v>
      </c>
      <c r="H769" s="71">
        <v>115500</v>
      </c>
    </row>
    <row r="770" spans="2:8" x14ac:dyDescent="0.25">
      <c r="B770" s="65" t="s">
        <v>452</v>
      </c>
      <c r="C770" s="70">
        <v>250</v>
      </c>
      <c r="D770" s="71">
        <v>1148</v>
      </c>
      <c r="E770" s="71">
        <v>134</v>
      </c>
      <c r="F770" s="72">
        <f t="shared" si="90"/>
        <v>6.6890679442508709</v>
      </c>
      <c r="G770" s="71">
        <f t="shared" si="91"/>
        <v>8.567164179104477</v>
      </c>
      <c r="H770" s="71">
        <v>7679050</v>
      </c>
    </row>
    <row r="771" spans="2:8" x14ac:dyDescent="0.25">
      <c r="B771" s="65" t="s">
        <v>503</v>
      </c>
      <c r="C771" s="70">
        <v>18</v>
      </c>
      <c r="D771" s="71">
        <v>14.46</v>
      </c>
      <c r="E771" s="71">
        <v>1.8</v>
      </c>
      <c r="F771" s="72">
        <f t="shared" si="90"/>
        <v>7.7693983402489621</v>
      </c>
      <c r="G771" s="71">
        <f t="shared" si="91"/>
        <v>8.0333333333333332</v>
      </c>
      <c r="H771" s="71">
        <v>112345.5</v>
      </c>
    </row>
    <row r="772" spans="2:8" x14ac:dyDescent="0.25">
      <c r="B772" s="7" t="s">
        <v>588</v>
      </c>
      <c r="C772" s="8">
        <f t="shared" ref="C772:E772" si="92">SUM(C767:C771)</f>
        <v>347</v>
      </c>
      <c r="D772" s="9">
        <f t="shared" si="92"/>
        <v>1458.3600000000001</v>
      </c>
      <c r="E772" s="9">
        <f t="shared" si="92"/>
        <v>170.35000000000002</v>
      </c>
      <c r="F772" s="10">
        <f t="shared" si="90"/>
        <v>6.9783493101840417</v>
      </c>
      <c r="G772" s="11">
        <f t="shared" si="91"/>
        <v>8.5609627238039323</v>
      </c>
      <c r="H772" s="9">
        <f>SUM(H767:H771)</f>
        <v>10176945.5</v>
      </c>
    </row>
    <row r="773" spans="2:8" x14ac:dyDescent="0.25">
      <c r="B773" s="19" t="s">
        <v>589</v>
      </c>
      <c r="C773" s="12"/>
      <c r="D773" s="1"/>
      <c r="E773" s="1"/>
      <c r="G773" s="13"/>
    </row>
    <row r="774" spans="2:8" x14ac:dyDescent="0.25">
      <c r="B774" s="65" t="s">
        <v>453</v>
      </c>
      <c r="C774" s="70">
        <v>25</v>
      </c>
      <c r="D774" s="71">
        <v>23.5</v>
      </c>
      <c r="E774" s="71">
        <v>18.5</v>
      </c>
      <c r="F774" s="72">
        <f>(H774/D774)/1000</f>
        <v>12.76595744680851</v>
      </c>
      <c r="G774" s="71">
        <f>D774/E774</f>
        <v>1.2702702702702702</v>
      </c>
      <c r="H774" s="71">
        <v>300000</v>
      </c>
    </row>
    <row r="775" spans="2:8" x14ac:dyDescent="0.25">
      <c r="B775" s="7" t="s">
        <v>590</v>
      </c>
      <c r="C775" s="8">
        <f t="shared" ref="C775:E775" si="93">SUM(C774)</f>
        <v>25</v>
      </c>
      <c r="D775" s="9">
        <f t="shared" si="93"/>
        <v>23.5</v>
      </c>
      <c r="E775" s="9">
        <f t="shared" si="93"/>
        <v>18.5</v>
      </c>
      <c r="F775" s="10">
        <f>(H775/D775)/1000</f>
        <v>12.76595744680851</v>
      </c>
      <c r="G775" s="11">
        <f>D775/E775</f>
        <v>1.2702702702702702</v>
      </c>
      <c r="H775" s="9">
        <f>SUM(H774)</f>
        <v>300000</v>
      </c>
    </row>
    <row r="776" spans="2:8" x14ac:dyDescent="0.25">
      <c r="B776" s="19" t="s">
        <v>591</v>
      </c>
      <c r="C776" s="12"/>
      <c r="D776" s="1"/>
      <c r="E776" s="1"/>
      <c r="G776" s="13"/>
    </row>
    <row r="777" spans="2:8" x14ac:dyDescent="0.25">
      <c r="B777" s="65" t="s">
        <v>417</v>
      </c>
      <c r="C777" s="70">
        <v>19</v>
      </c>
      <c r="D777" s="71">
        <v>8.6</v>
      </c>
      <c r="E777" s="71">
        <v>3.4</v>
      </c>
      <c r="F777" s="72">
        <f t="shared" ref="F777:F783" si="94">(H777/D777)/1000</f>
        <v>6.7197674418604656</v>
      </c>
      <c r="G777" s="71">
        <f t="shared" ref="G777:G783" si="95">D777/E777</f>
        <v>2.5294117647058822</v>
      </c>
      <c r="H777" s="71">
        <v>57790</v>
      </c>
    </row>
    <row r="778" spans="2:8" x14ac:dyDescent="0.25">
      <c r="B778" s="65" t="s">
        <v>408</v>
      </c>
      <c r="C778" s="70">
        <v>394</v>
      </c>
      <c r="D778" s="71">
        <v>1004</v>
      </c>
      <c r="E778" s="71">
        <v>317</v>
      </c>
      <c r="F778" s="72">
        <f t="shared" si="94"/>
        <v>2.3483067729083662</v>
      </c>
      <c r="G778" s="71">
        <f t="shared" si="95"/>
        <v>3.1671924290220819</v>
      </c>
      <c r="H778" s="71">
        <v>2357700</v>
      </c>
    </row>
    <row r="779" spans="2:8" x14ac:dyDescent="0.25">
      <c r="B779" s="65" t="s">
        <v>434</v>
      </c>
      <c r="C779" s="70">
        <v>90</v>
      </c>
      <c r="D779" s="71">
        <v>268</v>
      </c>
      <c r="E779" s="71">
        <v>58.5</v>
      </c>
      <c r="F779" s="72">
        <f t="shared" si="94"/>
        <v>5.5037313432835822</v>
      </c>
      <c r="G779" s="71">
        <f t="shared" si="95"/>
        <v>4.5811965811965809</v>
      </c>
      <c r="H779" s="71">
        <v>1475000</v>
      </c>
    </row>
    <row r="780" spans="2:8" x14ac:dyDescent="0.25">
      <c r="B780" s="65" t="s">
        <v>412</v>
      </c>
      <c r="C780" s="70">
        <v>26</v>
      </c>
      <c r="D780" s="71">
        <v>157</v>
      </c>
      <c r="E780" s="71">
        <v>19</v>
      </c>
      <c r="F780" s="72">
        <f t="shared" si="94"/>
        <v>5.8853503184713372</v>
      </c>
      <c r="G780" s="71">
        <f t="shared" si="95"/>
        <v>8.2631578947368425</v>
      </c>
      <c r="H780" s="71">
        <v>924000</v>
      </c>
    </row>
    <row r="781" spans="2:8" x14ac:dyDescent="0.25">
      <c r="B781" s="65" t="s">
        <v>413</v>
      </c>
      <c r="C781" s="70">
        <v>20</v>
      </c>
      <c r="D781" s="71">
        <v>170</v>
      </c>
      <c r="E781" s="71">
        <v>16</v>
      </c>
      <c r="F781" s="72">
        <f t="shared" si="94"/>
        <v>1.5617647058823529</v>
      </c>
      <c r="G781" s="71">
        <f t="shared" si="95"/>
        <v>10.625</v>
      </c>
      <c r="H781" s="71">
        <v>265500</v>
      </c>
    </row>
    <row r="782" spans="2:8" x14ac:dyDescent="0.25">
      <c r="B782" s="65" t="s">
        <v>453</v>
      </c>
      <c r="C782" s="70">
        <v>21</v>
      </c>
      <c r="D782" s="71">
        <v>27</v>
      </c>
      <c r="E782" s="71">
        <v>16</v>
      </c>
      <c r="F782" s="72">
        <f t="shared" si="94"/>
        <v>3.4444444444444442</v>
      </c>
      <c r="G782" s="71">
        <f t="shared" si="95"/>
        <v>1.6875</v>
      </c>
      <c r="H782" s="71">
        <v>93000</v>
      </c>
    </row>
    <row r="783" spans="2:8" x14ac:dyDescent="0.25">
      <c r="B783" s="7" t="s">
        <v>592</v>
      </c>
      <c r="C783" s="8">
        <f t="shared" ref="C783:E783" si="96">SUM(C777:C782)</f>
        <v>570</v>
      </c>
      <c r="D783" s="9">
        <f t="shared" si="96"/>
        <v>1634.6</v>
      </c>
      <c r="E783" s="9">
        <f t="shared" si="96"/>
        <v>429.9</v>
      </c>
      <c r="F783" s="10">
        <f t="shared" si="94"/>
        <v>3.1646824911293283</v>
      </c>
      <c r="G783" s="11">
        <f t="shared" si="95"/>
        <v>3.8022795999069552</v>
      </c>
      <c r="H783" s="9">
        <f>SUM(H777:H782)</f>
        <v>5172990</v>
      </c>
    </row>
    <row r="784" spans="2:8" x14ac:dyDescent="0.25">
      <c r="B784" s="19" t="s">
        <v>593</v>
      </c>
      <c r="C784" s="12"/>
      <c r="D784" s="1"/>
      <c r="E784" s="1"/>
      <c r="G784" s="13"/>
    </row>
    <row r="785" spans="2:8" x14ac:dyDescent="0.25">
      <c r="B785" s="65" t="s">
        <v>458</v>
      </c>
      <c r="C785" s="70">
        <v>9</v>
      </c>
      <c r="D785" s="71">
        <v>47.5</v>
      </c>
      <c r="E785" s="71">
        <v>4</v>
      </c>
      <c r="F785" s="72">
        <f t="shared" ref="F785:F824" si="97">(H785/D785)/1000</f>
        <v>8</v>
      </c>
      <c r="G785" s="71">
        <f t="shared" ref="G785:G824" si="98">D785/E785</f>
        <v>11.875</v>
      </c>
      <c r="H785" s="71">
        <v>380000</v>
      </c>
    </row>
    <row r="786" spans="2:8" x14ac:dyDescent="0.25">
      <c r="B786" s="65" t="s">
        <v>510</v>
      </c>
      <c r="C786" s="70">
        <v>22</v>
      </c>
      <c r="D786" s="71">
        <v>180.75</v>
      </c>
      <c r="E786" s="71">
        <v>9.5399999999999991</v>
      </c>
      <c r="F786" s="72">
        <f t="shared" si="97"/>
        <v>2.92820193637621</v>
      </c>
      <c r="G786" s="71">
        <f t="shared" si="98"/>
        <v>18.946540880503147</v>
      </c>
      <c r="H786" s="71">
        <v>529272.5</v>
      </c>
    </row>
    <row r="787" spans="2:8" x14ac:dyDescent="0.25">
      <c r="B787" s="65" t="s">
        <v>398</v>
      </c>
      <c r="C787" s="70">
        <v>3</v>
      </c>
      <c r="D787" s="71">
        <v>154.55000000000001</v>
      </c>
      <c r="E787" s="71">
        <v>25</v>
      </c>
      <c r="F787" s="72">
        <f t="shared" si="97"/>
        <v>4.1599158848269164</v>
      </c>
      <c r="G787" s="71">
        <f t="shared" si="98"/>
        <v>6.1820000000000004</v>
      </c>
      <c r="H787" s="71">
        <v>642915</v>
      </c>
    </row>
    <row r="788" spans="2:8" x14ac:dyDescent="0.25">
      <c r="B788" s="65" t="s">
        <v>542</v>
      </c>
      <c r="C788" s="70">
        <v>10</v>
      </c>
      <c r="D788" s="71">
        <v>232.17</v>
      </c>
      <c r="E788" s="71">
        <v>28.6</v>
      </c>
      <c r="F788" s="72">
        <f t="shared" si="97"/>
        <v>5.9543511220226559</v>
      </c>
      <c r="G788" s="71">
        <f t="shared" si="98"/>
        <v>8.1178321678321677</v>
      </c>
      <c r="H788" s="71">
        <v>1382421.7</v>
      </c>
    </row>
    <row r="789" spans="2:8" x14ac:dyDescent="0.25">
      <c r="B789" s="65" t="s">
        <v>426</v>
      </c>
      <c r="C789" s="70">
        <v>252</v>
      </c>
      <c r="D789" s="71">
        <v>1300</v>
      </c>
      <c r="E789" s="71">
        <v>54</v>
      </c>
      <c r="F789" s="72">
        <f t="shared" si="97"/>
        <v>4.2709615384615383</v>
      </c>
      <c r="G789" s="71">
        <f t="shared" si="98"/>
        <v>24.074074074074073</v>
      </c>
      <c r="H789" s="71">
        <v>5552250</v>
      </c>
    </row>
    <row r="790" spans="2:8" x14ac:dyDescent="0.25">
      <c r="B790" s="65" t="s">
        <v>408</v>
      </c>
      <c r="C790" s="70">
        <v>262</v>
      </c>
      <c r="D790" s="71">
        <v>501.5</v>
      </c>
      <c r="E790" s="71">
        <v>149.5</v>
      </c>
      <c r="F790" s="72">
        <f t="shared" si="97"/>
        <v>1.4633100697906283</v>
      </c>
      <c r="G790" s="71">
        <f t="shared" si="98"/>
        <v>3.3545150501672243</v>
      </c>
      <c r="H790" s="71">
        <v>733850</v>
      </c>
    </row>
    <row r="791" spans="2:8" x14ac:dyDescent="0.25">
      <c r="B791" s="65" t="s">
        <v>463</v>
      </c>
      <c r="C791" s="70">
        <v>136</v>
      </c>
      <c r="D791" s="71">
        <v>2280</v>
      </c>
      <c r="E791" s="71">
        <v>138</v>
      </c>
      <c r="F791" s="72">
        <f t="shared" si="97"/>
        <v>3.3460087719298244</v>
      </c>
      <c r="G791" s="71">
        <f t="shared" si="98"/>
        <v>16.521739130434781</v>
      </c>
      <c r="H791" s="71">
        <v>7628900</v>
      </c>
    </row>
    <row r="792" spans="2:8" x14ac:dyDescent="0.25">
      <c r="B792" s="65" t="s">
        <v>526</v>
      </c>
      <c r="C792" s="70">
        <v>7</v>
      </c>
      <c r="D792" s="71">
        <v>65.5</v>
      </c>
      <c r="E792" s="71">
        <v>2.5</v>
      </c>
      <c r="F792" s="72">
        <f t="shared" si="97"/>
        <v>2.7534351145038167</v>
      </c>
      <c r="G792" s="71">
        <f t="shared" si="98"/>
        <v>26.2</v>
      </c>
      <c r="H792" s="71">
        <v>180350</v>
      </c>
    </row>
    <row r="793" spans="2:8" x14ac:dyDescent="0.25">
      <c r="B793" s="65" t="s">
        <v>428</v>
      </c>
      <c r="C793" s="70">
        <v>12</v>
      </c>
      <c r="D793" s="71">
        <v>138.15</v>
      </c>
      <c r="E793" s="71">
        <v>6.59</v>
      </c>
      <c r="F793" s="72">
        <f t="shared" si="97"/>
        <v>2.2238762214983714</v>
      </c>
      <c r="G793" s="71">
        <f t="shared" si="98"/>
        <v>20.963581183611534</v>
      </c>
      <c r="H793" s="71">
        <v>307228.5</v>
      </c>
    </row>
    <row r="794" spans="2:8" x14ac:dyDescent="0.25">
      <c r="B794" s="65" t="s">
        <v>430</v>
      </c>
      <c r="C794" s="70">
        <v>2</v>
      </c>
      <c r="D794" s="71">
        <v>35</v>
      </c>
      <c r="E794" s="71">
        <v>1.75</v>
      </c>
      <c r="F794" s="72">
        <f t="shared" si="97"/>
        <v>1.7571428571428571</v>
      </c>
      <c r="G794" s="71">
        <f t="shared" si="98"/>
        <v>20</v>
      </c>
      <c r="H794" s="71">
        <v>61500</v>
      </c>
    </row>
    <row r="795" spans="2:8" x14ac:dyDescent="0.25">
      <c r="B795" s="65" t="s">
        <v>399</v>
      </c>
      <c r="C795" s="70">
        <v>45</v>
      </c>
      <c r="D795" s="71">
        <v>423</v>
      </c>
      <c r="E795" s="71">
        <v>17.8</v>
      </c>
      <c r="F795" s="72">
        <f t="shared" si="97"/>
        <v>3.1306146572104017</v>
      </c>
      <c r="G795" s="71">
        <f t="shared" si="98"/>
        <v>23.764044943820224</v>
      </c>
      <c r="H795" s="71">
        <v>1324250</v>
      </c>
    </row>
    <row r="796" spans="2:8" x14ac:dyDescent="0.25">
      <c r="B796" s="65" t="s">
        <v>431</v>
      </c>
      <c r="C796" s="70">
        <v>3</v>
      </c>
      <c r="D796" s="71">
        <v>52.55</v>
      </c>
      <c r="E796" s="71">
        <v>7.35</v>
      </c>
      <c r="F796" s="72">
        <f t="shared" si="97"/>
        <v>4.2744053282588013</v>
      </c>
      <c r="G796" s="71">
        <f t="shared" si="98"/>
        <v>7.149659863945578</v>
      </c>
      <c r="H796" s="71">
        <v>224620</v>
      </c>
    </row>
    <row r="797" spans="2:8" x14ac:dyDescent="0.25">
      <c r="B797" s="65" t="s">
        <v>400</v>
      </c>
      <c r="C797" s="70">
        <v>100</v>
      </c>
      <c r="D797" s="71">
        <v>1018.5</v>
      </c>
      <c r="E797" s="71">
        <v>53.3</v>
      </c>
      <c r="F797" s="72">
        <f t="shared" si="97"/>
        <v>3.588610702012764</v>
      </c>
      <c r="G797" s="71">
        <f t="shared" si="98"/>
        <v>19.108818011257036</v>
      </c>
      <c r="H797" s="71">
        <v>3655000</v>
      </c>
    </row>
    <row r="798" spans="2:8" x14ac:dyDescent="0.25">
      <c r="B798" s="65" t="s">
        <v>468</v>
      </c>
      <c r="C798" s="70">
        <v>25</v>
      </c>
      <c r="D798" s="71">
        <v>172.1</v>
      </c>
      <c r="E798" s="71">
        <v>11.6</v>
      </c>
      <c r="F798" s="72">
        <f t="shared" si="97"/>
        <v>3.2644392794886694</v>
      </c>
      <c r="G798" s="71">
        <f t="shared" si="98"/>
        <v>14.836206896551724</v>
      </c>
      <c r="H798" s="71">
        <v>561810</v>
      </c>
    </row>
    <row r="799" spans="2:8" x14ac:dyDescent="0.25">
      <c r="B799" s="65" t="s">
        <v>411</v>
      </c>
      <c r="C799" s="70">
        <v>25</v>
      </c>
      <c r="D799" s="71">
        <v>80.5</v>
      </c>
      <c r="E799" s="71">
        <v>7.5</v>
      </c>
      <c r="F799" s="72">
        <f t="shared" si="97"/>
        <v>2.2251552795031055</v>
      </c>
      <c r="G799" s="71">
        <f t="shared" si="98"/>
        <v>10.733333333333333</v>
      </c>
      <c r="H799" s="71">
        <v>179125</v>
      </c>
    </row>
    <row r="800" spans="2:8" x14ac:dyDescent="0.25">
      <c r="B800" s="65" t="s">
        <v>421</v>
      </c>
      <c r="C800" s="70">
        <v>2</v>
      </c>
      <c r="D800" s="71">
        <v>4</v>
      </c>
      <c r="E800" s="71">
        <v>0.2</v>
      </c>
      <c r="F800" s="72">
        <f t="shared" si="97"/>
        <v>1.75</v>
      </c>
      <c r="G800" s="71">
        <f t="shared" si="98"/>
        <v>20</v>
      </c>
      <c r="H800" s="71">
        <v>7000</v>
      </c>
    </row>
    <row r="801" spans="2:8" x14ac:dyDescent="0.25">
      <c r="B801" s="65" t="s">
        <v>579</v>
      </c>
      <c r="C801" s="70">
        <v>1</v>
      </c>
      <c r="D801" s="71">
        <v>23.1</v>
      </c>
      <c r="E801" s="71">
        <v>0.8</v>
      </c>
      <c r="F801" s="72">
        <f t="shared" si="97"/>
        <v>2.5714285714285712</v>
      </c>
      <c r="G801" s="71">
        <f t="shared" si="98"/>
        <v>28.875</v>
      </c>
      <c r="H801" s="71">
        <v>59400</v>
      </c>
    </row>
    <row r="802" spans="2:8" x14ac:dyDescent="0.25">
      <c r="B802" s="65" t="s">
        <v>434</v>
      </c>
      <c r="C802" s="70">
        <v>22</v>
      </c>
      <c r="D802" s="71">
        <v>164</v>
      </c>
      <c r="E802" s="71">
        <v>10.25</v>
      </c>
      <c r="F802" s="72">
        <f t="shared" si="97"/>
        <v>4.0341463414634147</v>
      </c>
      <c r="G802" s="71">
        <f t="shared" si="98"/>
        <v>16</v>
      </c>
      <c r="H802" s="71">
        <v>661600</v>
      </c>
    </row>
    <row r="803" spans="2:8" x14ac:dyDescent="0.25">
      <c r="B803" s="65" t="s">
        <v>437</v>
      </c>
      <c r="C803" s="70">
        <v>51</v>
      </c>
      <c r="D803" s="71">
        <v>1004</v>
      </c>
      <c r="E803" s="71">
        <v>45</v>
      </c>
      <c r="F803" s="72">
        <f t="shared" si="97"/>
        <v>3.2487051792828683</v>
      </c>
      <c r="G803" s="71">
        <f t="shared" si="98"/>
        <v>22.31111111111111</v>
      </c>
      <c r="H803" s="71">
        <v>3261700</v>
      </c>
    </row>
    <row r="804" spans="2:8" x14ac:dyDescent="0.25">
      <c r="B804" s="65" t="s">
        <v>474</v>
      </c>
      <c r="C804" s="70">
        <v>8</v>
      </c>
      <c r="D804" s="71">
        <v>28.95</v>
      </c>
      <c r="E804" s="71">
        <v>1.1399999999999999</v>
      </c>
      <c r="F804" s="72">
        <f t="shared" si="97"/>
        <v>4.225250431778929</v>
      </c>
      <c r="G804" s="71">
        <f t="shared" si="98"/>
        <v>25.394736842105264</v>
      </c>
      <c r="H804" s="71">
        <v>122321</v>
      </c>
    </row>
    <row r="805" spans="2:8" x14ac:dyDescent="0.25">
      <c r="B805" s="65" t="s">
        <v>476</v>
      </c>
      <c r="C805" s="70">
        <v>19</v>
      </c>
      <c r="D805" s="71">
        <v>50.5</v>
      </c>
      <c r="E805" s="71">
        <v>2.48</v>
      </c>
      <c r="F805" s="72">
        <f t="shared" si="97"/>
        <v>3.162944554455446</v>
      </c>
      <c r="G805" s="71">
        <f t="shared" si="98"/>
        <v>20.362903225806452</v>
      </c>
      <c r="H805" s="71">
        <v>159728.70000000001</v>
      </c>
    </row>
    <row r="806" spans="2:8" x14ac:dyDescent="0.25">
      <c r="B806" s="65" t="s">
        <v>402</v>
      </c>
      <c r="C806" s="70">
        <v>40</v>
      </c>
      <c r="D806" s="71">
        <v>585</v>
      </c>
      <c r="E806" s="71">
        <v>24.8</v>
      </c>
      <c r="F806" s="72">
        <f t="shared" si="97"/>
        <v>3.0622222222222222</v>
      </c>
      <c r="G806" s="71">
        <f t="shared" si="98"/>
        <v>23.588709677419356</v>
      </c>
      <c r="H806" s="71">
        <v>1791400</v>
      </c>
    </row>
    <row r="807" spans="2:8" x14ac:dyDescent="0.25">
      <c r="B807" s="65" t="s">
        <v>440</v>
      </c>
      <c r="C807" s="70">
        <v>9</v>
      </c>
      <c r="D807" s="71">
        <v>15.3</v>
      </c>
      <c r="E807" s="71">
        <v>0.89</v>
      </c>
      <c r="F807" s="72">
        <f t="shared" si="97"/>
        <v>7.3888888888888884</v>
      </c>
      <c r="G807" s="71">
        <f t="shared" si="98"/>
        <v>17.191011235955056</v>
      </c>
      <c r="H807" s="71">
        <v>113050</v>
      </c>
    </row>
    <row r="808" spans="2:8" x14ac:dyDescent="0.25">
      <c r="B808" s="65" t="s">
        <v>441</v>
      </c>
      <c r="C808" s="70">
        <v>25</v>
      </c>
      <c r="D808" s="71">
        <v>23.45</v>
      </c>
      <c r="E808" s="71">
        <v>1.6</v>
      </c>
      <c r="F808" s="72">
        <f t="shared" si="97"/>
        <v>3.7194029850746269</v>
      </c>
      <c r="G808" s="71">
        <f t="shared" si="98"/>
        <v>14.656249999999998</v>
      </c>
      <c r="H808" s="71">
        <v>87220</v>
      </c>
    </row>
    <row r="809" spans="2:8" x14ac:dyDescent="0.25">
      <c r="B809" s="65" t="s">
        <v>446</v>
      </c>
      <c r="C809" s="70">
        <v>3</v>
      </c>
      <c r="D809" s="71">
        <v>91.26</v>
      </c>
      <c r="E809" s="71">
        <v>4.4000000000000004</v>
      </c>
      <c r="F809" s="72">
        <f t="shared" si="97"/>
        <v>3.0322923515231204</v>
      </c>
      <c r="G809" s="71">
        <f t="shared" si="98"/>
        <v>20.740909090909092</v>
      </c>
      <c r="H809" s="71">
        <v>276727</v>
      </c>
    </row>
    <row r="810" spans="2:8" x14ac:dyDescent="0.25">
      <c r="B810" s="65" t="s">
        <v>403</v>
      </c>
      <c r="C810" s="70">
        <v>20</v>
      </c>
      <c r="D810" s="71">
        <v>243.5</v>
      </c>
      <c r="E810" s="71">
        <v>19.399999999999999</v>
      </c>
      <c r="F810" s="72">
        <f t="shared" si="97"/>
        <v>2.1787885010266943</v>
      </c>
      <c r="G810" s="71">
        <f t="shared" si="98"/>
        <v>12.551546391752579</v>
      </c>
      <c r="H810" s="71">
        <v>530535</v>
      </c>
    </row>
    <row r="811" spans="2:8" x14ac:dyDescent="0.25">
      <c r="B811" s="65" t="s">
        <v>477</v>
      </c>
      <c r="C811" s="70">
        <v>24</v>
      </c>
      <c r="D811" s="71">
        <v>230.5</v>
      </c>
      <c r="E811" s="71">
        <v>12.5</v>
      </c>
      <c r="F811" s="72">
        <f t="shared" si="97"/>
        <v>3.8615184381778742</v>
      </c>
      <c r="G811" s="71">
        <f t="shared" si="98"/>
        <v>18.440000000000001</v>
      </c>
      <c r="H811" s="71">
        <v>890080</v>
      </c>
    </row>
    <row r="812" spans="2:8" x14ac:dyDescent="0.25">
      <c r="B812" s="65" t="s">
        <v>450</v>
      </c>
      <c r="C812" s="70">
        <v>44</v>
      </c>
      <c r="D812" s="71">
        <v>312.89</v>
      </c>
      <c r="E812" s="71">
        <v>11.37</v>
      </c>
      <c r="F812" s="72">
        <f t="shared" si="97"/>
        <v>1.7585314327719008</v>
      </c>
      <c r="G812" s="71">
        <f t="shared" si="98"/>
        <v>27.518909410729993</v>
      </c>
      <c r="H812" s="71">
        <v>550226.9</v>
      </c>
    </row>
    <row r="813" spans="2:8" x14ac:dyDescent="0.25">
      <c r="B813" s="65" t="s">
        <v>413</v>
      </c>
      <c r="C813" s="70">
        <v>50</v>
      </c>
      <c r="D813" s="71">
        <v>393</v>
      </c>
      <c r="E813" s="71">
        <v>25.2</v>
      </c>
      <c r="F813" s="72">
        <f t="shared" si="97"/>
        <v>1.6832061068702289</v>
      </c>
      <c r="G813" s="71">
        <f t="shared" si="98"/>
        <v>15.595238095238095</v>
      </c>
      <c r="H813" s="71">
        <v>661500</v>
      </c>
    </row>
    <row r="814" spans="2:8" x14ac:dyDescent="0.25">
      <c r="B814" s="65" t="s">
        <v>478</v>
      </c>
      <c r="C814" s="70">
        <v>198</v>
      </c>
      <c r="D814" s="71">
        <v>1412.5</v>
      </c>
      <c r="E814" s="71">
        <v>56.5</v>
      </c>
      <c r="F814" s="72">
        <f t="shared" si="97"/>
        <v>1.8850442477876106</v>
      </c>
      <c r="G814" s="71">
        <f t="shared" si="98"/>
        <v>25</v>
      </c>
      <c r="H814" s="71">
        <v>2662625</v>
      </c>
    </row>
    <row r="815" spans="2:8" x14ac:dyDescent="0.25">
      <c r="B815" s="65" t="s">
        <v>494</v>
      </c>
      <c r="C815" s="70">
        <v>83</v>
      </c>
      <c r="D815" s="71">
        <v>1584</v>
      </c>
      <c r="E815" s="71">
        <v>72</v>
      </c>
      <c r="F815" s="72">
        <f t="shared" si="97"/>
        <v>2.751527777777778</v>
      </c>
      <c r="G815" s="71">
        <f t="shared" si="98"/>
        <v>22</v>
      </c>
      <c r="H815" s="71">
        <v>4358420</v>
      </c>
    </row>
    <row r="816" spans="2:8" x14ac:dyDescent="0.25">
      <c r="B816" s="65" t="s">
        <v>513</v>
      </c>
      <c r="C816" s="70">
        <v>29</v>
      </c>
      <c r="D816" s="71">
        <v>512.5</v>
      </c>
      <c r="E816" s="71">
        <v>20.5</v>
      </c>
      <c r="F816" s="72">
        <f t="shared" si="97"/>
        <v>2.5597560975609759</v>
      </c>
      <c r="G816" s="71">
        <f t="shared" si="98"/>
        <v>25</v>
      </c>
      <c r="H816" s="71">
        <v>1311875</v>
      </c>
    </row>
    <row r="817" spans="2:8" x14ac:dyDescent="0.25">
      <c r="B817" s="65" t="s">
        <v>414</v>
      </c>
      <c r="C817" s="70">
        <v>2</v>
      </c>
      <c r="D817" s="71">
        <v>52</v>
      </c>
      <c r="E817" s="71">
        <v>4.5</v>
      </c>
      <c r="F817" s="72">
        <f t="shared" si="97"/>
        <v>1.7250000000000001</v>
      </c>
      <c r="G817" s="71">
        <f t="shared" si="98"/>
        <v>11.555555555555555</v>
      </c>
      <c r="H817" s="71">
        <v>89700</v>
      </c>
    </row>
    <row r="818" spans="2:8" x14ac:dyDescent="0.25">
      <c r="B818" s="65" t="s">
        <v>452</v>
      </c>
      <c r="C818" s="70">
        <v>300</v>
      </c>
      <c r="D818" s="71">
        <v>3887</v>
      </c>
      <c r="E818" s="71">
        <v>166</v>
      </c>
      <c r="F818" s="72">
        <f t="shared" si="97"/>
        <v>2.4815976331360949</v>
      </c>
      <c r="G818" s="71">
        <f t="shared" si="98"/>
        <v>23.41566265060241</v>
      </c>
      <c r="H818" s="71">
        <v>9645970</v>
      </c>
    </row>
    <row r="819" spans="2:8" x14ac:dyDescent="0.25">
      <c r="B819" s="65" t="s">
        <v>503</v>
      </c>
      <c r="C819" s="70">
        <v>43</v>
      </c>
      <c r="D819" s="71">
        <v>281.42</v>
      </c>
      <c r="E819" s="71">
        <v>12.32</v>
      </c>
      <c r="F819" s="72">
        <f t="shared" si="97"/>
        <v>2.6414469476227702</v>
      </c>
      <c r="G819" s="71">
        <f t="shared" si="98"/>
        <v>22.842532467532468</v>
      </c>
      <c r="H819" s="71">
        <v>743356</v>
      </c>
    </row>
    <row r="820" spans="2:8" x14ac:dyDescent="0.25">
      <c r="B820" s="65" t="s">
        <v>404</v>
      </c>
      <c r="C820" s="70">
        <v>41</v>
      </c>
      <c r="D820" s="71">
        <v>905.16</v>
      </c>
      <c r="E820" s="71">
        <v>39.700000000000003</v>
      </c>
      <c r="F820" s="72">
        <f t="shared" si="97"/>
        <v>2.5636272040302264</v>
      </c>
      <c r="G820" s="71">
        <f t="shared" si="98"/>
        <v>22.799999999999997</v>
      </c>
      <c r="H820" s="71">
        <v>2320492.7999999998</v>
      </c>
    </row>
    <row r="821" spans="2:8" x14ac:dyDescent="0.25">
      <c r="B821" s="65" t="s">
        <v>482</v>
      </c>
      <c r="C821" s="70">
        <v>9</v>
      </c>
      <c r="D821" s="71">
        <v>14.5</v>
      </c>
      <c r="E821" s="71">
        <v>0.83</v>
      </c>
      <c r="F821" s="72">
        <f t="shared" si="97"/>
        <v>5.2477586206896545</v>
      </c>
      <c r="G821" s="71">
        <f t="shared" si="98"/>
        <v>17.46987951807229</v>
      </c>
      <c r="H821" s="71">
        <v>76092.5</v>
      </c>
    </row>
    <row r="822" spans="2:8" x14ac:dyDescent="0.25">
      <c r="B822" s="65" t="s">
        <v>405</v>
      </c>
      <c r="C822" s="70">
        <v>3</v>
      </c>
      <c r="D822" s="71">
        <v>206</v>
      </c>
      <c r="E822" s="71">
        <v>8.52</v>
      </c>
      <c r="F822" s="72">
        <f t="shared" si="97"/>
        <v>2.5863834951456313</v>
      </c>
      <c r="G822" s="71">
        <f t="shared" si="98"/>
        <v>24.178403755868544</v>
      </c>
      <c r="H822" s="71">
        <v>532795</v>
      </c>
    </row>
    <row r="823" spans="2:8" x14ac:dyDescent="0.25">
      <c r="B823" s="65" t="s">
        <v>483</v>
      </c>
      <c r="C823" s="70">
        <v>6</v>
      </c>
      <c r="D823" s="71">
        <v>48.6</v>
      </c>
      <c r="E823" s="71">
        <v>2.7</v>
      </c>
      <c r="F823" s="72">
        <f t="shared" si="97"/>
        <v>4.2927983539094647</v>
      </c>
      <c r="G823" s="71">
        <f t="shared" si="98"/>
        <v>18</v>
      </c>
      <c r="H823" s="71">
        <v>208630</v>
      </c>
    </row>
    <row r="824" spans="2:8" x14ac:dyDescent="0.25">
      <c r="B824" s="7" t="s">
        <v>594</v>
      </c>
      <c r="C824" s="8">
        <f>SUM(C785:C823)</f>
        <v>1945</v>
      </c>
      <c r="D824" s="9">
        <f>SUM(D785:D823)</f>
        <v>18754.899999999998</v>
      </c>
      <c r="E824" s="9">
        <f>SUM(E785:E823)</f>
        <v>1060.6299999999999</v>
      </c>
      <c r="F824" s="10">
        <f t="shared" si="97"/>
        <v>2.9040910695338282</v>
      </c>
      <c r="G824" s="11">
        <f t="shared" si="98"/>
        <v>17.682792302688025</v>
      </c>
      <c r="H824" s="9">
        <f>SUM(H785:H823)</f>
        <v>54465937.599999994</v>
      </c>
    </row>
    <row r="825" spans="2:8" x14ac:dyDescent="0.25">
      <c r="B825" s="19" t="s">
        <v>595</v>
      </c>
      <c r="C825" s="12"/>
      <c r="D825" s="1"/>
      <c r="E825" s="1"/>
      <c r="G825" s="13"/>
    </row>
    <row r="826" spans="2:8" x14ac:dyDescent="0.25">
      <c r="B826" s="65" t="s">
        <v>426</v>
      </c>
      <c r="C826" s="70">
        <v>46</v>
      </c>
      <c r="D826" s="71">
        <v>168</v>
      </c>
      <c r="E826" s="71">
        <v>14</v>
      </c>
      <c r="F826" s="72">
        <f t="shared" ref="F826:F834" si="99">(H826/D826)/1000</f>
        <v>3.5178571428571428</v>
      </c>
      <c r="G826" s="71">
        <f t="shared" ref="G826:G834" si="100">D826/E826</f>
        <v>12</v>
      </c>
      <c r="H826" s="71">
        <v>591000</v>
      </c>
    </row>
    <row r="827" spans="2:8" x14ac:dyDescent="0.25">
      <c r="B827" s="65" t="s">
        <v>408</v>
      </c>
      <c r="C827" s="70">
        <v>22</v>
      </c>
      <c r="D827" s="71">
        <v>14.2</v>
      </c>
      <c r="E827" s="71">
        <v>10.1</v>
      </c>
      <c r="F827" s="72">
        <f t="shared" si="99"/>
        <v>3.22887323943662</v>
      </c>
      <c r="G827" s="71">
        <f t="shared" si="100"/>
        <v>1.4059405940594059</v>
      </c>
      <c r="H827" s="71">
        <v>45850</v>
      </c>
    </row>
    <row r="828" spans="2:8" x14ac:dyDescent="0.25">
      <c r="B828" s="65" t="s">
        <v>409</v>
      </c>
      <c r="C828" s="70">
        <v>26</v>
      </c>
      <c r="D828" s="71">
        <v>31.1</v>
      </c>
      <c r="E828" s="71">
        <v>1.67</v>
      </c>
      <c r="F828" s="72">
        <f t="shared" si="99"/>
        <v>1.5774919614147909</v>
      </c>
      <c r="G828" s="71">
        <f t="shared" si="100"/>
        <v>18.622754491017965</v>
      </c>
      <c r="H828" s="71">
        <v>49060</v>
      </c>
    </row>
    <row r="829" spans="2:8" x14ac:dyDescent="0.25">
      <c r="B829" s="65" t="s">
        <v>434</v>
      </c>
      <c r="C829" s="70">
        <v>25</v>
      </c>
      <c r="D829" s="71">
        <v>30</v>
      </c>
      <c r="E829" s="71">
        <v>7.5</v>
      </c>
      <c r="F829" s="72">
        <f t="shared" si="99"/>
        <v>5.5666666666666673</v>
      </c>
      <c r="G829" s="71">
        <f t="shared" si="100"/>
        <v>4</v>
      </c>
      <c r="H829" s="71">
        <v>167000</v>
      </c>
    </row>
    <row r="830" spans="2:8" x14ac:dyDescent="0.25">
      <c r="B830" s="65" t="s">
        <v>476</v>
      </c>
      <c r="C830" s="70">
        <v>4</v>
      </c>
      <c r="D830" s="71">
        <v>20.6</v>
      </c>
      <c r="E830" s="71">
        <v>2.2000000000000002</v>
      </c>
      <c r="F830" s="72">
        <f t="shared" si="99"/>
        <v>4.7486990291262128</v>
      </c>
      <c r="G830" s="71">
        <f t="shared" si="100"/>
        <v>9.3636363636363633</v>
      </c>
      <c r="H830" s="71">
        <v>97823.2</v>
      </c>
    </row>
    <row r="831" spans="2:8" x14ac:dyDescent="0.25">
      <c r="B831" s="65" t="s">
        <v>402</v>
      </c>
      <c r="C831" s="70">
        <v>11</v>
      </c>
      <c r="D831" s="71">
        <v>85</v>
      </c>
      <c r="E831" s="71">
        <v>8</v>
      </c>
      <c r="F831" s="72">
        <f t="shared" si="99"/>
        <v>3.1235294117647059</v>
      </c>
      <c r="G831" s="71">
        <f t="shared" si="100"/>
        <v>10.625</v>
      </c>
      <c r="H831" s="71">
        <v>265500</v>
      </c>
    </row>
    <row r="832" spans="2:8" x14ac:dyDescent="0.25">
      <c r="B832" s="65" t="s">
        <v>413</v>
      </c>
      <c r="C832" s="70">
        <v>110</v>
      </c>
      <c r="D832" s="71">
        <v>290</v>
      </c>
      <c r="E832" s="71">
        <v>29</v>
      </c>
      <c r="F832" s="72">
        <f t="shared" si="99"/>
        <v>1.5508620689655173</v>
      </c>
      <c r="G832" s="71">
        <f t="shared" si="100"/>
        <v>10</v>
      </c>
      <c r="H832" s="71">
        <v>449750</v>
      </c>
    </row>
    <row r="833" spans="2:8" x14ac:dyDescent="0.25">
      <c r="B833" s="65" t="s">
        <v>478</v>
      </c>
      <c r="C833" s="70">
        <v>62</v>
      </c>
      <c r="D833" s="71">
        <v>234</v>
      </c>
      <c r="E833" s="71">
        <v>19.5</v>
      </c>
      <c r="F833" s="72">
        <f t="shared" si="99"/>
        <v>1.8682051282051282</v>
      </c>
      <c r="G833" s="71">
        <f t="shared" si="100"/>
        <v>12</v>
      </c>
      <c r="H833" s="71">
        <v>437160</v>
      </c>
    </row>
    <row r="834" spans="2:8" x14ac:dyDescent="0.25">
      <c r="B834" s="7" t="s">
        <v>596</v>
      </c>
      <c r="C834" s="8">
        <f t="shared" ref="C834:D834" si="101">SUM(C826:C833)</f>
        <v>306</v>
      </c>
      <c r="D834" s="9">
        <f t="shared" si="101"/>
        <v>872.9</v>
      </c>
      <c r="E834" s="9">
        <f>SUM(E826:E833)</f>
        <v>91.97</v>
      </c>
      <c r="F834" s="10">
        <f t="shared" si="99"/>
        <v>2.4093747279184332</v>
      </c>
      <c r="G834" s="11">
        <f t="shared" si="100"/>
        <v>9.4911384147004458</v>
      </c>
      <c r="H834" s="9">
        <f>SUM(H826:H833)</f>
        <v>2103143.2000000002</v>
      </c>
    </row>
    <row r="835" spans="2:8" x14ac:dyDescent="0.25">
      <c r="B835" s="19" t="s">
        <v>597</v>
      </c>
    </row>
    <row r="836" spans="2:8" x14ac:dyDescent="0.25">
      <c r="B836" s="65" t="s">
        <v>417</v>
      </c>
      <c r="C836" s="70">
        <v>14</v>
      </c>
      <c r="D836" s="71">
        <v>11.3</v>
      </c>
      <c r="E836" s="71">
        <v>3</v>
      </c>
      <c r="F836" s="72">
        <f>(H836/D836)/1000</f>
        <v>2.4716814159292033</v>
      </c>
      <c r="G836" s="71">
        <f>D836/E836</f>
        <v>3.7666666666666671</v>
      </c>
      <c r="H836" s="71">
        <v>27930</v>
      </c>
    </row>
    <row r="837" spans="2:8" x14ac:dyDescent="0.25">
      <c r="B837" s="65" t="s">
        <v>412</v>
      </c>
      <c r="C837" s="70">
        <v>15</v>
      </c>
      <c r="D837" s="71">
        <v>950</v>
      </c>
      <c r="E837" s="71">
        <v>48</v>
      </c>
      <c r="F837" s="72">
        <f>(H837/D837)/1000</f>
        <v>0.66842105263157892</v>
      </c>
      <c r="G837" s="71">
        <f>D837/E837</f>
        <v>19.791666666666668</v>
      </c>
      <c r="H837" s="71">
        <v>635000</v>
      </c>
    </row>
    <row r="838" spans="2:8" x14ac:dyDescent="0.25">
      <c r="B838" s="65" t="s">
        <v>479</v>
      </c>
      <c r="C838" s="70">
        <v>2</v>
      </c>
      <c r="D838" s="71">
        <v>1</v>
      </c>
      <c r="E838" s="71">
        <v>0.3</v>
      </c>
      <c r="F838" s="72">
        <f>(H838/D838)/1000</f>
        <v>4.2</v>
      </c>
      <c r="G838" s="71">
        <f>D838/E838</f>
        <v>3.3333333333333335</v>
      </c>
      <c r="H838" s="71">
        <v>4200</v>
      </c>
    </row>
    <row r="839" spans="2:8" x14ac:dyDescent="0.25">
      <c r="B839" s="7" t="s">
        <v>598</v>
      </c>
      <c r="C839" s="8">
        <f>SUM(C836:C838)</f>
        <v>31</v>
      </c>
      <c r="D839" s="9">
        <f>SUM(D836:D838)</f>
        <v>962.3</v>
      </c>
      <c r="E839" s="9">
        <f>SUM(E836:E838)</f>
        <v>51.3</v>
      </c>
      <c r="F839" s="10">
        <f>(H839/D839)/1000</f>
        <v>0.69326613322248787</v>
      </c>
      <c r="G839" s="11">
        <f>D839/E839</f>
        <v>18.758284600389864</v>
      </c>
      <c r="H839" s="9">
        <f>SUM(H836:H838)</f>
        <v>667130</v>
      </c>
    </row>
    <row r="840" spans="2:8" x14ac:dyDescent="0.25">
      <c r="B840" s="19" t="s">
        <v>599</v>
      </c>
      <c r="C840" s="12"/>
      <c r="D840" s="1"/>
      <c r="E840" s="1"/>
      <c r="G840" s="13"/>
    </row>
    <row r="841" spans="2:8" x14ac:dyDescent="0.25">
      <c r="B841" s="65" t="s">
        <v>458</v>
      </c>
      <c r="C841" s="70">
        <v>14</v>
      </c>
      <c r="D841" s="71">
        <v>61</v>
      </c>
      <c r="E841" s="71">
        <v>7.5</v>
      </c>
      <c r="F841" s="72">
        <f t="shared" ref="F841:F862" si="102">(H841/D841)/1000</f>
        <v>6</v>
      </c>
      <c r="G841" s="71">
        <f t="shared" ref="G841:G862" si="103">D841/E841</f>
        <v>8.1333333333333329</v>
      </c>
      <c r="H841" s="71">
        <v>366000</v>
      </c>
    </row>
    <row r="842" spans="2:8" x14ac:dyDescent="0.25">
      <c r="B842" s="65" t="s">
        <v>510</v>
      </c>
      <c r="C842" s="70">
        <v>4</v>
      </c>
      <c r="D842" s="71">
        <v>18</v>
      </c>
      <c r="E842" s="71">
        <v>1.8</v>
      </c>
      <c r="F842" s="72">
        <f t="shared" si="102"/>
        <v>2.8555555555555556</v>
      </c>
      <c r="G842" s="71">
        <f t="shared" si="103"/>
        <v>10</v>
      </c>
      <c r="H842" s="71">
        <v>51400</v>
      </c>
    </row>
    <row r="843" spans="2:8" x14ac:dyDescent="0.25">
      <c r="B843" s="65" t="s">
        <v>408</v>
      </c>
      <c r="C843" s="70">
        <v>865</v>
      </c>
      <c r="D843" s="71">
        <v>14229</v>
      </c>
      <c r="E843" s="71">
        <v>1180</v>
      </c>
      <c r="F843" s="72">
        <f t="shared" si="102"/>
        <v>0.41160306416473402</v>
      </c>
      <c r="G843" s="71">
        <f t="shared" si="103"/>
        <v>12.058474576271186</v>
      </c>
      <c r="H843" s="71">
        <v>5856700</v>
      </c>
    </row>
    <row r="844" spans="2:8" x14ac:dyDescent="0.25">
      <c r="B844" s="65" t="s">
        <v>409</v>
      </c>
      <c r="C844" s="70">
        <v>53</v>
      </c>
      <c r="D844" s="71">
        <v>181</v>
      </c>
      <c r="E844" s="71">
        <v>15.9</v>
      </c>
      <c r="F844" s="72">
        <f t="shared" si="102"/>
        <v>2.0779005524861875</v>
      </c>
      <c r="G844" s="71">
        <f t="shared" si="103"/>
        <v>11.383647798742139</v>
      </c>
      <c r="H844" s="71">
        <v>376100</v>
      </c>
    </row>
    <row r="845" spans="2:8" x14ac:dyDescent="0.25">
      <c r="B845" s="65" t="s">
        <v>420</v>
      </c>
      <c r="C845" s="70">
        <v>106</v>
      </c>
      <c r="D845" s="71">
        <v>891</v>
      </c>
      <c r="E845" s="71">
        <v>215</v>
      </c>
      <c r="F845" s="72">
        <f t="shared" si="102"/>
        <v>2</v>
      </c>
      <c r="G845" s="71">
        <f t="shared" si="103"/>
        <v>4.1441860465116278</v>
      </c>
      <c r="H845" s="71">
        <v>1782000</v>
      </c>
    </row>
    <row r="846" spans="2:8" x14ac:dyDescent="0.25">
      <c r="B846" s="65" t="s">
        <v>465</v>
      </c>
      <c r="C846" s="70">
        <v>117</v>
      </c>
      <c r="D846" s="71">
        <v>3766</v>
      </c>
      <c r="E846" s="71">
        <v>452.7</v>
      </c>
      <c r="F846" s="72">
        <f t="shared" si="102"/>
        <v>2.3098672331386085</v>
      </c>
      <c r="G846" s="71">
        <f t="shared" si="103"/>
        <v>8.3189750386569479</v>
      </c>
      <c r="H846" s="71">
        <v>8698960</v>
      </c>
    </row>
    <row r="847" spans="2:8" x14ac:dyDescent="0.25">
      <c r="B847" s="65" t="s">
        <v>466</v>
      </c>
      <c r="C847" s="70">
        <v>1</v>
      </c>
      <c r="D847" s="71">
        <v>0.5</v>
      </c>
      <c r="E847" s="71">
        <v>0.3</v>
      </c>
      <c r="F847" s="72">
        <f t="shared" si="102"/>
        <v>3.05</v>
      </c>
      <c r="G847" s="71">
        <f t="shared" si="103"/>
        <v>1.6666666666666667</v>
      </c>
      <c r="H847" s="71">
        <v>1525</v>
      </c>
    </row>
    <row r="848" spans="2:8" x14ac:dyDescent="0.25">
      <c r="B848" s="65" t="s">
        <v>400</v>
      </c>
      <c r="C848" s="70">
        <v>32</v>
      </c>
      <c r="D848" s="71">
        <v>225</v>
      </c>
      <c r="E848" s="71">
        <v>22.2</v>
      </c>
      <c r="F848" s="72">
        <f t="shared" si="102"/>
        <v>2.0108444444444444</v>
      </c>
      <c r="G848" s="71">
        <f t="shared" si="103"/>
        <v>10.135135135135135</v>
      </c>
      <c r="H848" s="71">
        <v>452440</v>
      </c>
    </row>
    <row r="849" spans="2:8" x14ac:dyDescent="0.25">
      <c r="B849" s="65" t="s">
        <v>468</v>
      </c>
      <c r="C849" s="70">
        <v>27</v>
      </c>
      <c r="D849" s="71">
        <v>166.8</v>
      </c>
      <c r="E849" s="71">
        <v>17.3</v>
      </c>
      <c r="F849" s="72">
        <f t="shared" si="102"/>
        <v>1.5267386091127098</v>
      </c>
      <c r="G849" s="71">
        <f t="shared" si="103"/>
        <v>9.6416184971098264</v>
      </c>
      <c r="H849" s="71">
        <v>254660</v>
      </c>
    </row>
    <row r="850" spans="2:8" x14ac:dyDescent="0.25">
      <c r="B850" s="65" t="s">
        <v>411</v>
      </c>
      <c r="C850" s="70">
        <v>45</v>
      </c>
      <c r="D850" s="71">
        <v>100</v>
      </c>
      <c r="E850" s="71">
        <v>16</v>
      </c>
      <c r="F850" s="72">
        <f t="shared" si="102"/>
        <v>1.26</v>
      </c>
      <c r="G850" s="71">
        <f t="shared" si="103"/>
        <v>6.25</v>
      </c>
      <c r="H850" s="71">
        <v>126000</v>
      </c>
    </row>
    <row r="851" spans="2:8" x14ac:dyDescent="0.25">
      <c r="B851" s="65" t="s">
        <v>469</v>
      </c>
      <c r="C851" s="70">
        <v>1</v>
      </c>
      <c r="D851" s="71">
        <v>12.8</v>
      </c>
      <c r="E851" s="71">
        <v>1.1100000000000001</v>
      </c>
      <c r="F851" s="72">
        <f t="shared" si="102"/>
        <v>2.7378906249999999</v>
      </c>
      <c r="G851" s="71">
        <f t="shared" si="103"/>
        <v>11.531531531531531</v>
      </c>
      <c r="H851" s="71">
        <v>35045</v>
      </c>
    </row>
    <row r="852" spans="2:8" x14ac:dyDescent="0.25">
      <c r="B852" s="65" t="s">
        <v>434</v>
      </c>
      <c r="C852" s="70">
        <v>197</v>
      </c>
      <c r="D852" s="71">
        <v>2709</v>
      </c>
      <c r="E852" s="71">
        <v>301</v>
      </c>
      <c r="F852" s="72">
        <f t="shared" si="102"/>
        <v>2.8578073089700995</v>
      </c>
      <c r="G852" s="71">
        <f t="shared" si="103"/>
        <v>9</v>
      </c>
      <c r="H852" s="71">
        <v>7741800</v>
      </c>
    </row>
    <row r="853" spans="2:8" x14ac:dyDescent="0.25">
      <c r="B853" s="65" t="s">
        <v>470</v>
      </c>
      <c r="C853" s="70">
        <v>1</v>
      </c>
      <c r="D853" s="71">
        <v>11.5</v>
      </c>
      <c r="E853" s="71">
        <v>3</v>
      </c>
      <c r="F853" s="72">
        <f t="shared" si="102"/>
        <v>1.4165217391304348</v>
      </c>
      <c r="G853" s="71">
        <f t="shared" si="103"/>
        <v>3.8333333333333335</v>
      </c>
      <c r="H853" s="71">
        <v>16290</v>
      </c>
    </row>
    <row r="854" spans="2:8" x14ac:dyDescent="0.25">
      <c r="B854" s="65" t="s">
        <v>437</v>
      </c>
      <c r="C854" s="70">
        <v>47</v>
      </c>
      <c r="D854" s="71">
        <v>309</v>
      </c>
      <c r="E854" s="71">
        <v>36</v>
      </c>
      <c r="F854" s="72">
        <f t="shared" si="102"/>
        <v>1.2747572815533981</v>
      </c>
      <c r="G854" s="71">
        <f t="shared" si="103"/>
        <v>8.5833333333333339</v>
      </c>
      <c r="H854" s="71">
        <v>393900</v>
      </c>
    </row>
    <row r="855" spans="2:8" x14ac:dyDescent="0.25">
      <c r="B855" s="65" t="s">
        <v>438</v>
      </c>
      <c r="C855" s="70">
        <v>17</v>
      </c>
      <c r="D855" s="71">
        <v>68</v>
      </c>
      <c r="E855" s="71">
        <v>8.5</v>
      </c>
      <c r="F855" s="72">
        <f t="shared" si="102"/>
        <v>1.9875</v>
      </c>
      <c r="G855" s="71">
        <f t="shared" si="103"/>
        <v>8</v>
      </c>
      <c r="H855" s="71">
        <v>135150</v>
      </c>
    </row>
    <row r="856" spans="2:8" x14ac:dyDescent="0.25">
      <c r="B856" s="65" t="s">
        <v>402</v>
      </c>
      <c r="C856" s="70">
        <v>7</v>
      </c>
      <c r="D856" s="71">
        <v>23</v>
      </c>
      <c r="E856" s="71">
        <v>4.0999999999999996</v>
      </c>
      <c r="F856" s="72">
        <f t="shared" si="102"/>
        <v>3.6956521739130435</v>
      </c>
      <c r="G856" s="71">
        <f t="shared" si="103"/>
        <v>5.6097560975609762</v>
      </c>
      <c r="H856" s="71">
        <v>85000</v>
      </c>
    </row>
    <row r="857" spans="2:8" x14ac:dyDescent="0.25">
      <c r="B857" s="65" t="s">
        <v>444</v>
      </c>
      <c r="C857" s="70">
        <v>4</v>
      </c>
      <c r="D857" s="71">
        <v>11.3</v>
      </c>
      <c r="E857" s="71">
        <v>1.32</v>
      </c>
      <c r="F857" s="72">
        <f t="shared" si="102"/>
        <v>1.1742035398230086</v>
      </c>
      <c r="G857" s="71">
        <f t="shared" si="103"/>
        <v>8.5606060606060606</v>
      </c>
      <c r="H857" s="71">
        <v>13268.5</v>
      </c>
    </row>
    <row r="858" spans="2:8" x14ac:dyDescent="0.25">
      <c r="B858" s="65" t="s">
        <v>446</v>
      </c>
      <c r="C858" s="70">
        <v>10</v>
      </c>
      <c r="D858" s="71">
        <v>185.7</v>
      </c>
      <c r="E858" s="71">
        <v>22</v>
      </c>
      <c r="F858" s="72">
        <f t="shared" si="102"/>
        <v>3.0700053850296176</v>
      </c>
      <c r="G858" s="71">
        <f t="shared" si="103"/>
        <v>8.4409090909090896</v>
      </c>
      <c r="H858" s="71">
        <v>570100</v>
      </c>
    </row>
    <row r="859" spans="2:8" x14ac:dyDescent="0.25">
      <c r="B859" s="65" t="s">
        <v>451</v>
      </c>
      <c r="C859" s="70">
        <v>28</v>
      </c>
      <c r="D859" s="71">
        <v>102.73</v>
      </c>
      <c r="E859" s="71">
        <v>15.3</v>
      </c>
      <c r="F859" s="72">
        <f t="shared" si="102"/>
        <v>1.9421600311496154</v>
      </c>
      <c r="G859" s="71">
        <f t="shared" si="103"/>
        <v>6.7143790849673204</v>
      </c>
      <c r="H859" s="71">
        <v>199518.1</v>
      </c>
    </row>
    <row r="860" spans="2:8" x14ac:dyDescent="0.25">
      <c r="B860" s="65" t="s">
        <v>414</v>
      </c>
      <c r="C860" s="70">
        <v>8</v>
      </c>
      <c r="D860" s="71">
        <v>400</v>
      </c>
      <c r="E860" s="71">
        <v>40</v>
      </c>
      <c r="F860" s="72">
        <f t="shared" si="102"/>
        <v>1.0674999999999999</v>
      </c>
      <c r="G860" s="71">
        <f t="shared" si="103"/>
        <v>10</v>
      </c>
      <c r="H860" s="71">
        <v>427000</v>
      </c>
    </row>
    <row r="861" spans="2:8" x14ac:dyDescent="0.25">
      <c r="B861" s="65" t="s">
        <v>452</v>
      </c>
      <c r="C861" s="70">
        <v>60</v>
      </c>
      <c r="D861" s="71">
        <v>424</v>
      </c>
      <c r="E861" s="71">
        <v>53</v>
      </c>
      <c r="F861" s="72">
        <f t="shared" si="102"/>
        <v>0.89622641509433953</v>
      </c>
      <c r="G861" s="71">
        <f t="shared" si="103"/>
        <v>8</v>
      </c>
      <c r="H861" s="71">
        <v>380000</v>
      </c>
    </row>
    <row r="862" spans="2:8" x14ac:dyDescent="0.25">
      <c r="B862" s="7" t="s">
        <v>600</v>
      </c>
      <c r="C862" s="8">
        <f t="shared" ref="C862:E862" si="104">SUM(C841:C861)</f>
        <v>1644</v>
      </c>
      <c r="D862" s="9">
        <f t="shared" si="104"/>
        <v>23895.329999999998</v>
      </c>
      <c r="E862" s="9">
        <f t="shared" si="104"/>
        <v>2414.0300000000002</v>
      </c>
      <c r="F862" s="10">
        <f t="shared" si="102"/>
        <v>1.1702226585696871</v>
      </c>
      <c r="G862" s="11">
        <f t="shared" si="103"/>
        <v>9.8985223878742179</v>
      </c>
      <c r="H862" s="9">
        <f>SUM(H841:H861)</f>
        <v>27962856.600000001</v>
      </c>
    </row>
    <row r="863" spans="2:8" x14ac:dyDescent="0.25">
      <c r="B863" s="19" t="s">
        <v>601</v>
      </c>
      <c r="C863" s="12"/>
      <c r="D863" s="1"/>
      <c r="E863" s="1"/>
      <c r="G863" s="13"/>
    </row>
    <row r="864" spans="2:8" x14ac:dyDescent="0.25">
      <c r="B864" s="65" t="s">
        <v>437</v>
      </c>
      <c r="C864" s="70">
        <v>147</v>
      </c>
      <c r="D864" s="71">
        <v>8624</v>
      </c>
      <c r="E864" s="71">
        <v>131</v>
      </c>
      <c r="F864" s="72">
        <f t="shared" ref="F864:F869" si="105">(H864/D864)/1000</f>
        <v>19.170454545454543</v>
      </c>
      <c r="G864" s="71">
        <f t="shared" ref="G864:G869" si="106">D864/E864</f>
        <v>65.832061068702288</v>
      </c>
      <c r="H864" s="71">
        <v>165326000</v>
      </c>
    </row>
    <row r="865" spans="2:8" x14ac:dyDescent="0.25">
      <c r="B865" s="65" t="s">
        <v>402</v>
      </c>
      <c r="C865" s="70">
        <v>4</v>
      </c>
      <c r="D865" s="71">
        <v>4.9000000000000004</v>
      </c>
      <c r="E865" s="71">
        <v>0.3</v>
      </c>
      <c r="F865" s="72">
        <f t="shared" si="105"/>
        <v>13.326530612244897</v>
      </c>
      <c r="G865" s="71">
        <f t="shared" si="106"/>
        <v>16.333333333333336</v>
      </c>
      <c r="H865" s="71">
        <v>65300</v>
      </c>
    </row>
    <row r="866" spans="2:8" x14ac:dyDescent="0.25">
      <c r="B866" s="65" t="s">
        <v>439</v>
      </c>
      <c r="C866" s="70">
        <v>1</v>
      </c>
      <c r="D866" s="71">
        <v>14.13</v>
      </c>
      <c r="E866" s="71">
        <v>0.28000000000000003</v>
      </c>
      <c r="F866" s="72">
        <f t="shared" si="105"/>
        <v>40.502476999292284</v>
      </c>
      <c r="G866" s="71">
        <f t="shared" si="106"/>
        <v>50.464285714285715</v>
      </c>
      <c r="H866" s="71">
        <v>572300</v>
      </c>
    </row>
    <row r="867" spans="2:8" x14ac:dyDescent="0.25">
      <c r="B867" s="65" t="s">
        <v>513</v>
      </c>
      <c r="C867" s="70">
        <v>3</v>
      </c>
      <c r="D867" s="71">
        <v>36</v>
      </c>
      <c r="E867" s="71">
        <v>0.6</v>
      </c>
      <c r="F867" s="72">
        <f t="shared" si="105"/>
        <v>19.25</v>
      </c>
      <c r="G867" s="71">
        <f t="shared" si="106"/>
        <v>60</v>
      </c>
      <c r="H867" s="71">
        <v>693000</v>
      </c>
    </row>
    <row r="868" spans="2:8" x14ac:dyDescent="0.25">
      <c r="B868" s="65" t="s">
        <v>503</v>
      </c>
      <c r="C868" s="70">
        <v>12</v>
      </c>
      <c r="D868" s="71">
        <v>21.51</v>
      </c>
      <c r="E868" s="71">
        <v>0.36</v>
      </c>
      <c r="F868" s="72">
        <f t="shared" si="105"/>
        <v>18.405160390516038</v>
      </c>
      <c r="G868" s="71">
        <f t="shared" si="106"/>
        <v>59.750000000000007</v>
      </c>
      <c r="H868" s="71">
        <v>395895</v>
      </c>
    </row>
    <row r="869" spans="2:8" x14ac:dyDescent="0.25">
      <c r="B869" s="7" t="s">
        <v>602</v>
      </c>
      <c r="C869" s="8">
        <f>SUM(C864:C868)</f>
        <v>167</v>
      </c>
      <c r="D869" s="9">
        <f>SUM(D864:D868)</f>
        <v>8700.5399999999991</v>
      </c>
      <c r="E869" s="9">
        <f>SUM(E864:E868)</f>
        <v>132.54000000000002</v>
      </c>
      <c r="F869" s="10">
        <f t="shared" si="105"/>
        <v>19.200244467584774</v>
      </c>
      <c r="G869" s="11">
        <f t="shared" si="106"/>
        <v>65.644635581711171</v>
      </c>
      <c r="H869" s="9">
        <f>SUM(H864:H868)</f>
        <v>167052495</v>
      </c>
    </row>
    <row r="870" spans="2:8" x14ac:dyDescent="0.25">
      <c r="B870" s="19" t="s">
        <v>603</v>
      </c>
      <c r="C870" s="12"/>
      <c r="D870" s="1"/>
      <c r="E870" s="1"/>
      <c r="G870" s="13"/>
    </row>
    <row r="871" spans="2:8" x14ac:dyDescent="0.25">
      <c r="B871" s="65" t="s">
        <v>510</v>
      </c>
      <c r="C871" s="70">
        <v>20</v>
      </c>
      <c r="D871" s="71">
        <v>182.39</v>
      </c>
      <c r="E871" s="71">
        <v>7.15</v>
      </c>
      <c r="F871" s="72">
        <f t="shared" ref="F871:F890" si="107">(H871/D871)/1000</f>
        <v>1.5434508470859147</v>
      </c>
      <c r="G871" s="71">
        <f t="shared" ref="G871:G890" si="108">D871/E871</f>
        <v>25.509090909090904</v>
      </c>
      <c r="H871" s="71">
        <v>281510</v>
      </c>
    </row>
    <row r="872" spans="2:8" x14ac:dyDescent="0.25">
      <c r="B872" s="65" t="s">
        <v>426</v>
      </c>
      <c r="C872" s="70">
        <v>184</v>
      </c>
      <c r="D872" s="71">
        <v>1700</v>
      </c>
      <c r="E872" s="71">
        <v>34</v>
      </c>
      <c r="F872" s="72">
        <f t="shared" si="107"/>
        <v>2.6164705882352943</v>
      </c>
      <c r="G872" s="71">
        <f t="shared" si="108"/>
        <v>50</v>
      </c>
      <c r="H872" s="71">
        <v>4448000</v>
      </c>
    </row>
    <row r="873" spans="2:8" x14ac:dyDescent="0.25">
      <c r="B873" s="65" t="s">
        <v>408</v>
      </c>
      <c r="C873" s="70">
        <v>9</v>
      </c>
      <c r="D873" s="71">
        <v>2</v>
      </c>
      <c r="E873" s="71">
        <v>1.21</v>
      </c>
      <c r="F873" s="72">
        <f t="shared" si="107"/>
        <v>2.79</v>
      </c>
      <c r="G873" s="71">
        <f t="shared" si="108"/>
        <v>1.6528925619834711</v>
      </c>
      <c r="H873" s="71">
        <v>5580</v>
      </c>
    </row>
    <row r="874" spans="2:8" x14ac:dyDescent="0.25">
      <c r="B874" s="65" t="s">
        <v>463</v>
      </c>
      <c r="C874" s="70">
        <v>46</v>
      </c>
      <c r="D874" s="71">
        <v>1762</v>
      </c>
      <c r="E874" s="71">
        <v>46</v>
      </c>
      <c r="F874" s="72">
        <f t="shared" si="107"/>
        <v>1.2688422247446083</v>
      </c>
      <c r="G874" s="71">
        <f t="shared" si="108"/>
        <v>38.304347826086953</v>
      </c>
      <c r="H874" s="71">
        <v>2235700</v>
      </c>
    </row>
    <row r="875" spans="2:8" x14ac:dyDescent="0.25">
      <c r="B875" s="65" t="s">
        <v>428</v>
      </c>
      <c r="C875" s="70">
        <v>17</v>
      </c>
      <c r="D875" s="71">
        <v>1402.8</v>
      </c>
      <c r="E875" s="71">
        <v>35.06</v>
      </c>
      <c r="F875" s="72">
        <f t="shared" si="107"/>
        <v>1.2491516966067866</v>
      </c>
      <c r="G875" s="71">
        <f t="shared" si="108"/>
        <v>40.011409013120364</v>
      </c>
      <c r="H875" s="71">
        <v>1752310</v>
      </c>
    </row>
    <row r="876" spans="2:8" x14ac:dyDescent="0.25">
      <c r="B876" s="65" t="s">
        <v>399</v>
      </c>
      <c r="C876" s="70">
        <v>30</v>
      </c>
      <c r="D876" s="71">
        <v>980</v>
      </c>
      <c r="E876" s="71">
        <v>21.25</v>
      </c>
      <c r="F876" s="72">
        <f t="shared" si="107"/>
        <v>1.499795918367347</v>
      </c>
      <c r="G876" s="71">
        <f t="shared" si="108"/>
        <v>46.117647058823529</v>
      </c>
      <c r="H876" s="71">
        <v>1469800</v>
      </c>
    </row>
    <row r="877" spans="2:8" x14ac:dyDescent="0.25">
      <c r="B877" s="65" t="s">
        <v>400</v>
      </c>
      <c r="C877" s="70">
        <v>44</v>
      </c>
      <c r="D877" s="71">
        <v>838</v>
      </c>
      <c r="E877" s="71">
        <v>21.9</v>
      </c>
      <c r="F877" s="72">
        <f t="shared" si="107"/>
        <v>2.5069928400954655</v>
      </c>
      <c r="G877" s="71">
        <f t="shared" si="108"/>
        <v>38.264840182648406</v>
      </c>
      <c r="H877" s="71">
        <v>2100860</v>
      </c>
    </row>
    <row r="878" spans="2:8" x14ac:dyDescent="0.25">
      <c r="B878" s="65" t="s">
        <v>468</v>
      </c>
      <c r="C878" s="70">
        <v>8</v>
      </c>
      <c r="D878" s="71">
        <v>149</v>
      </c>
      <c r="E878" s="71">
        <v>4.3</v>
      </c>
      <c r="F878" s="72">
        <f t="shared" si="107"/>
        <v>1.9986577181208054</v>
      </c>
      <c r="G878" s="71">
        <f t="shared" si="108"/>
        <v>34.651162790697676</v>
      </c>
      <c r="H878" s="71">
        <v>297800</v>
      </c>
    </row>
    <row r="879" spans="2:8" x14ac:dyDescent="0.25">
      <c r="B879" s="65" t="s">
        <v>474</v>
      </c>
      <c r="C879" s="70">
        <v>8</v>
      </c>
      <c r="D879" s="71">
        <v>89.1</v>
      </c>
      <c r="E879" s="71">
        <v>14.37</v>
      </c>
      <c r="F879" s="72">
        <f t="shared" si="107"/>
        <v>4.3147923681257012</v>
      </c>
      <c r="G879" s="71">
        <f t="shared" si="108"/>
        <v>6.2004175365344469</v>
      </c>
      <c r="H879" s="71">
        <v>384448</v>
      </c>
    </row>
    <row r="880" spans="2:8" x14ac:dyDescent="0.25">
      <c r="B880" s="65" t="s">
        <v>476</v>
      </c>
      <c r="C880" s="70">
        <v>19</v>
      </c>
      <c r="D880" s="71">
        <v>558.72</v>
      </c>
      <c r="E880" s="71">
        <v>12.47</v>
      </c>
      <c r="F880" s="72">
        <f t="shared" si="107"/>
        <v>1.7025053694158074</v>
      </c>
      <c r="G880" s="71">
        <f t="shared" si="108"/>
        <v>44.805132317562148</v>
      </c>
      <c r="H880" s="71">
        <v>951223.8</v>
      </c>
    </row>
    <row r="881" spans="2:8" x14ac:dyDescent="0.25">
      <c r="B881" s="65" t="s">
        <v>446</v>
      </c>
      <c r="C881" s="70">
        <v>1</v>
      </c>
      <c r="D881" s="71">
        <v>68.900000000000006</v>
      </c>
      <c r="E881" s="71">
        <v>1.4</v>
      </c>
      <c r="F881" s="72">
        <f t="shared" si="107"/>
        <v>2.3512336719883886</v>
      </c>
      <c r="G881" s="71">
        <f t="shared" si="108"/>
        <v>49.214285714285722</v>
      </c>
      <c r="H881" s="71">
        <v>162000</v>
      </c>
    </row>
    <row r="882" spans="2:8" x14ac:dyDescent="0.25">
      <c r="B882" s="65" t="s">
        <v>477</v>
      </c>
      <c r="C882" s="70">
        <v>8</v>
      </c>
      <c r="D882" s="71">
        <v>135</v>
      </c>
      <c r="E882" s="71">
        <v>4.5</v>
      </c>
      <c r="F882" s="72">
        <f t="shared" si="107"/>
        <v>2.8311111111111114</v>
      </c>
      <c r="G882" s="71">
        <f t="shared" si="108"/>
        <v>30</v>
      </c>
      <c r="H882" s="71">
        <v>382200</v>
      </c>
    </row>
    <row r="883" spans="2:8" x14ac:dyDescent="0.25">
      <c r="B883" s="65" t="s">
        <v>450</v>
      </c>
      <c r="C883" s="70">
        <v>28</v>
      </c>
      <c r="D883" s="71">
        <v>397.17</v>
      </c>
      <c r="E883" s="71">
        <v>9.7100000000000009</v>
      </c>
      <c r="F883" s="72">
        <f t="shared" si="107"/>
        <v>1.7839214945741118</v>
      </c>
      <c r="G883" s="71">
        <f t="shared" si="108"/>
        <v>40.903192584963953</v>
      </c>
      <c r="H883" s="71">
        <v>708520.1</v>
      </c>
    </row>
    <row r="884" spans="2:8" x14ac:dyDescent="0.25">
      <c r="B884" s="65" t="s">
        <v>499</v>
      </c>
      <c r="C884" s="70">
        <v>165</v>
      </c>
      <c r="D884" s="71">
        <v>3128</v>
      </c>
      <c r="E884" s="71">
        <v>117</v>
      </c>
      <c r="F884" s="72">
        <f t="shared" si="107"/>
        <v>0.75893861892583114</v>
      </c>
      <c r="G884" s="71">
        <f t="shared" si="108"/>
        <v>26.735042735042736</v>
      </c>
      <c r="H884" s="71">
        <v>2373960</v>
      </c>
    </row>
    <row r="885" spans="2:8" x14ac:dyDescent="0.25">
      <c r="B885" s="65" t="s">
        <v>478</v>
      </c>
      <c r="C885" s="70">
        <v>218</v>
      </c>
      <c r="D885" s="71">
        <v>5200</v>
      </c>
      <c r="E885" s="71">
        <v>104</v>
      </c>
      <c r="F885" s="72">
        <f t="shared" si="107"/>
        <v>0.92759615384615379</v>
      </c>
      <c r="G885" s="71">
        <f t="shared" si="108"/>
        <v>50</v>
      </c>
      <c r="H885" s="71">
        <v>4823500</v>
      </c>
    </row>
    <row r="886" spans="2:8" x14ac:dyDescent="0.25">
      <c r="B886" s="65" t="s">
        <v>494</v>
      </c>
      <c r="C886" s="70">
        <v>81</v>
      </c>
      <c r="D886" s="71">
        <v>4080</v>
      </c>
      <c r="E886" s="71">
        <v>68</v>
      </c>
      <c r="F886" s="72">
        <f t="shared" si="107"/>
        <v>1.4529411764705882</v>
      </c>
      <c r="G886" s="71">
        <f t="shared" si="108"/>
        <v>60</v>
      </c>
      <c r="H886" s="71">
        <v>5928000</v>
      </c>
    </row>
    <row r="887" spans="2:8" x14ac:dyDescent="0.25">
      <c r="B887" s="65" t="s">
        <v>513</v>
      </c>
      <c r="C887" s="70">
        <v>42</v>
      </c>
      <c r="D887" s="71">
        <v>1260</v>
      </c>
      <c r="E887" s="71">
        <v>30</v>
      </c>
      <c r="F887" s="72">
        <f t="shared" si="107"/>
        <v>1.3686666666666667</v>
      </c>
      <c r="G887" s="71">
        <f t="shared" si="108"/>
        <v>42</v>
      </c>
      <c r="H887" s="71">
        <v>1724520</v>
      </c>
    </row>
    <row r="888" spans="2:8" x14ac:dyDescent="0.25">
      <c r="B888" s="65" t="s">
        <v>452</v>
      </c>
      <c r="C888" s="70">
        <v>200</v>
      </c>
      <c r="D888" s="71">
        <v>4972</v>
      </c>
      <c r="E888" s="71">
        <v>124</v>
      </c>
      <c r="F888" s="72">
        <f t="shared" si="107"/>
        <v>1.0804746580852775</v>
      </c>
      <c r="G888" s="71">
        <f t="shared" si="108"/>
        <v>40.096774193548384</v>
      </c>
      <c r="H888" s="71">
        <v>5372120</v>
      </c>
    </row>
    <row r="889" spans="2:8" x14ac:dyDescent="0.25">
      <c r="B889" s="65" t="s">
        <v>503</v>
      </c>
      <c r="C889" s="70">
        <v>13</v>
      </c>
      <c r="D889" s="71">
        <v>101.09</v>
      </c>
      <c r="E889" s="71">
        <v>2.7</v>
      </c>
      <c r="F889" s="72">
        <f t="shared" si="107"/>
        <v>1.3560609357997824</v>
      </c>
      <c r="G889" s="71">
        <f t="shared" si="108"/>
        <v>37.440740740740736</v>
      </c>
      <c r="H889" s="71">
        <v>137084.20000000001</v>
      </c>
    </row>
    <row r="890" spans="2:8" x14ac:dyDescent="0.25">
      <c r="B890" s="7" t="s">
        <v>604</v>
      </c>
      <c r="C890" s="8">
        <f>SUM(C871:C889)</f>
        <v>1141</v>
      </c>
      <c r="D890" s="9">
        <f>SUM(D871:D889)</f>
        <v>27006.170000000002</v>
      </c>
      <c r="E890" s="9">
        <f>SUM(E871:E889)</f>
        <v>659.0200000000001</v>
      </c>
      <c r="F890" s="10">
        <f t="shared" si="107"/>
        <v>1.3159635779527419</v>
      </c>
      <c r="G890" s="11">
        <f t="shared" si="108"/>
        <v>40.979287426785227</v>
      </c>
      <c r="H890" s="9">
        <f>SUM(H871:H889)</f>
        <v>35539136.100000001</v>
      </c>
    </row>
    <row r="891" spans="2:8" x14ac:dyDescent="0.25">
      <c r="B891" s="19" t="s">
        <v>605</v>
      </c>
      <c r="C891" s="12"/>
      <c r="D891" s="1"/>
      <c r="E891" s="1"/>
      <c r="G891" s="13"/>
    </row>
    <row r="892" spans="2:8" x14ac:dyDescent="0.25">
      <c r="B892" s="65" t="s">
        <v>408</v>
      </c>
      <c r="C892" s="70">
        <v>14</v>
      </c>
      <c r="D892" s="71">
        <v>148</v>
      </c>
      <c r="E892" s="71">
        <v>71.3</v>
      </c>
      <c r="F892" s="72">
        <f>(H892/D892)/1000</f>
        <v>6.6418918918918912</v>
      </c>
      <c r="G892" s="71">
        <f>D892/E892</f>
        <v>2.0757363253856944</v>
      </c>
      <c r="H892" s="71">
        <v>983000</v>
      </c>
    </row>
    <row r="893" spans="2:8" x14ac:dyDescent="0.25">
      <c r="B893" s="65" t="s">
        <v>402</v>
      </c>
      <c r="C893" s="70">
        <v>1</v>
      </c>
      <c r="D893" s="71">
        <v>18</v>
      </c>
      <c r="E893" s="71">
        <v>1</v>
      </c>
      <c r="F893" s="72">
        <f>(H893/D893)/1000</f>
        <v>15</v>
      </c>
      <c r="G893" s="71">
        <f>D893/E893</f>
        <v>18</v>
      </c>
      <c r="H893" s="71">
        <v>270000</v>
      </c>
    </row>
    <row r="894" spans="2:8" x14ac:dyDescent="0.25">
      <c r="B894" s="65" t="s">
        <v>445</v>
      </c>
      <c r="C894" s="70">
        <v>5</v>
      </c>
      <c r="D894" s="71">
        <v>26.4</v>
      </c>
      <c r="E894" s="71">
        <v>4.4000000000000004</v>
      </c>
      <c r="F894" s="72">
        <f>(H894/D894)/1000</f>
        <v>16.227272727272727</v>
      </c>
      <c r="G894" s="71">
        <f>D894/E894</f>
        <v>5.9999999999999991</v>
      </c>
      <c r="H894" s="71">
        <v>428400</v>
      </c>
    </row>
    <row r="895" spans="2:8" x14ac:dyDescent="0.25">
      <c r="B895" s="65" t="s">
        <v>482</v>
      </c>
      <c r="C895" s="70">
        <v>2</v>
      </c>
      <c r="D895" s="71">
        <v>5.64</v>
      </c>
      <c r="E895" s="71">
        <v>1.35</v>
      </c>
      <c r="F895" s="72">
        <f>(H895/D895)/1000</f>
        <v>8.2411347517730498</v>
      </c>
      <c r="G895" s="71">
        <f>D895/E895</f>
        <v>4.1777777777777771</v>
      </c>
      <c r="H895" s="71">
        <v>46480</v>
      </c>
    </row>
    <row r="896" spans="2:8" x14ac:dyDescent="0.25">
      <c r="B896" s="7" t="s">
        <v>606</v>
      </c>
      <c r="C896" s="8">
        <f>SUM(C892:C895)</f>
        <v>22</v>
      </c>
      <c r="D896" s="9">
        <f>SUM(D892:D895)</f>
        <v>198.04</v>
      </c>
      <c r="E896" s="9">
        <f>SUM(E892:E895)</f>
        <v>78.05</v>
      </c>
      <c r="F896" s="10">
        <f>(H896/D896)/1000</f>
        <v>8.7249040597859029</v>
      </c>
      <c r="G896" s="11">
        <f>D896/E896</f>
        <v>2.537347853939782</v>
      </c>
      <c r="H896" s="9">
        <f>SUM(H892:H895)</f>
        <v>1727880</v>
      </c>
    </row>
    <row r="897" spans="2:8" x14ac:dyDescent="0.25">
      <c r="B897" s="19" t="s">
        <v>607</v>
      </c>
      <c r="C897" s="12"/>
      <c r="D897" s="1"/>
      <c r="E897" s="1"/>
      <c r="G897" s="13"/>
    </row>
    <row r="898" spans="2:8" x14ac:dyDescent="0.25">
      <c r="B898" s="65" t="s">
        <v>412</v>
      </c>
      <c r="C898" s="70">
        <v>2</v>
      </c>
      <c r="D898" s="71">
        <v>9</v>
      </c>
      <c r="E898" s="71">
        <v>9</v>
      </c>
      <c r="F898" s="72">
        <f>(H898/D898)/1000</f>
        <v>29.222222222222221</v>
      </c>
      <c r="G898" s="71">
        <f>D898/E898</f>
        <v>1</v>
      </c>
      <c r="H898" s="71">
        <v>263000</v>
      </c>
    </row>
    <row r="899" spans="2:8" x14ac:dyDescent="0.25">
      <c r="B899" s="7" t="s">
        <v>608</v>
      </c>
      <c r="C899" s="8">
        <f t="shared" ref="C899:D899" si="109">SUM(C898)</f>
        <v>2</v>
      </c>
      <c r="D899" s="9">
        <f t="shared" si="109"/>
        <v>9</v>
      </c>
      <c r="E899" s="9">
        <f>SUM(E898)</f>
        <v>9</v>
      </c>
      <c r="F899" s="10">
        <f>(H899/D899)/1000</f>
        <v>29.222222222222221</v>
      </c>
      <c r="G899" s="11">
        <f>D899/E899</f>
        <v>1</v>
      </c>
      <c r="H899" s="9">
        <f>SUM(H898)</f>
        <v>263000</v>
      </c>
    </row>
    <row r="900" spans="2:8" x14ac:dyDescent="0.25">
      <c r="B900" s="19" t="s">
        <v>609</v>
      </c>
      <c r="C900" s="12"/>
      <c r="D900" s="1"/>
      <c r="E900" s="1"/>
      <c r="G900" s="13"/>
    </row>
    <row r="901" spans="2:8" x14ac:dyDescent="0.25">
      <c r="B901" s="65" t="s">
        <v>510</v>
      </c>
      <c r="C901" s="70">
        <v>19</v>
      </c>
      <c r="D901" s="71">
        <v>123.26</v>
      </c>
      <c r="E901" s="71">
        <v>5.83</v>
      </c>
      <c r="F901" s="72">
        <f t="shared" ref="F901:F933" si="110">(H901/D901)/1000</f>
        <v>3.5820184974849907</v>
      </c>
      <c r="G901" s="71">
        <f t="shared" ref="G901:G933" si="111">D901/E901</f>
        <v>21.142367066895371</v>
      </c>
      <c r="H901" s="71">
        <v>441519.6</v>
      </c>
    </row>
    <row r="902" spans="2:8" x14ac:dyDescent="0.25">
      <c r="B902" s="65" t="s">
        <v>425</v>
      </c>
      <c r="C902" s="70">
        <v>1</v>
      </c>
      <c r="D902" s="71">
        <v>15</v>
      </c>
      <c r="E902" s="71">
        <v>0.5</v>
      </c>
      <c r="F902" s="72">
        <f t="shared" si="110"/>
        <v>3.7666666666666666</v>
      </c>
      <c r="G902" s="71">
        <f t="shared" si="111"/>
        <v>30</v>
      </c>
      <c r="H902" s="71">
        <v>56500</v>
      </c>
    </row>
    <row r="903" spans="2:8" x14ac:dyDescent="0.25">
      <c r="B903" s="65" t="s">
        <v>542</v>
      </c>
      <c r="C903" s="70">
        <v>3</v>
      </c>
      <c r="D903" s="71">
        <v>13.74</v>
      </c>
      <c r="E903" s="71">
        <v>1.76</v>
      </c>
      <c r="F903" s="72">
        <f t="shared" si="110"/>
        <v>7.3293449781659383</v>
      </c>
      <c r="G903" s="71">
        <f t="shared" si="111"/>
        <v>7.8068181818181817</v>
      </c>
      <c r="H903" s="71">
        <v>100705.2</v>
      </c>
    </row>
    <row r="904" spans="2:8" x14ac:dyDescent="0.25">
      <c r="B904" s="65" t="s">
        <v>426</v>
      </c>
      <c r="C904" s="70">
        <v>266</v>
      </c>
      <c r="D904" s="71">
        <v>1503</v>
      </c>
      <c r="E904" s="71">
        <v>60</v>
      </c>
      <c r="F904" s="72">
        <f t="shared" si="110"/>
        <v>4.7157684630738519</v>
      </c>
      <c r="G904" s="71">
        <f t="shared" si="111"/>
        <v>25.05</v>
      </c>
      <c r="H904" s="71">
        <v>7087800</v>
      </c>
    </row>
    <row r="905" spans="2:8" x14ac:dyDescent="0.25">
      <c r="B905" s="65" t="s">
        <v>408</v>
      </c>
      <c r="C905" s="70">
        <v>31</v>
      </c>
      <c r="D905" s="71">
        <v>85.1</v>
      </c>
      <c r="E905" s="71">
        <v>40.9</v>
      </c>
      <c r="F905" s="72">
        <f t="shared" si="110"/>
        <v>3.3231492361927151</v>
      </c>
      <c r="G905" s="71">
        <f t="shared" si="111"/>
        <v>2.0806845965770169</v>
      </c>
      <c r="H905" s="71">
        <v>282800</v>
      </c>
    </row>
    <row r="906" spans="2:8" x14ac:dyDescent="0.25">
      <c r="B906" s="65" t="s">
        <v>463</v>
      </c>
      <c r="C906" s="70">
        <v>102</v>
      </c>
      <c r="D906" s="71">
        <v>2885</v>
      </c>
      <c r="E906" s="71">
        <v>109</v>
      </c>
      <c r="F906" s="72">
        <f t="shared" si="110"/>
        <v>2.1495667244367418</v>
      </c>
      <c r="G906" s="71">
        <f t="shared" si="111"/>
        <v>26.467889908256879</v>
      </c>
      <c r="H906" s="71">
        <v>6201500</v>
      </c>
    </row>
    <row r="907" spans="2:8" x14ac:dyDescent="0.25">
      <c r="B907" s="65" t="s">
        <v>526</v>
      </c>
      <c r="C907" s="70">
        <v>1</v>
      </c>
      <c r="D907" s="71">
        <v>9</v>
      </c>
      <c r="E907" s="71">
        <v>0.3</v>
      </c>
      <c r="F907" s="72">
        <f t="shared" si="110"/>
        <v>3</v>
      </c>
      <c r="G907" s="71">
        <f t="shared" si="111"/>
        <v>30</v>
      </c>
      <c r="H907" s="71">
        <v>27000</v>
      </c>
    </row>
    <row r="908" spans="2:8" x14ac:dyDescent="0.25">
      <c r="B908" s="65" t="s">
        <v>428</v>
      </c>
      <c r="C908" s="70">
        <v>6</v>
      </c>
      <c r="D908" s="71">
        <v>139.5</v>
      </c>
      <c r="E908" s="71">
        <v>6.92</v>
      </c>
      <c r="F908" s="72">
        <f t="shared" si="110"/>
        <v>3.2544802867383513</v>
      </c>
      <c r="G908" s="71">
        <f t="shared" si="111"/>
        <v>20.158959537572255</v>
      </c>
      <c r="H908" s="71">
        <v>454000</v>
      </c>
    </row>
    <row r="909" spans="2:8" x14ac:dyDescent="0.25">
      <c r="B909" s="65" t="s">
        <v>430</v>
      </c>
      <c r="C909" s="70">
        <v>4</v>
      </c>
      <c r="D909" s="71">
        <v>45</v>
      </c>
      <c r="E909" s="71">
        <v>2.5</v>
      </c>
      <c r="F909" s="72">
        <f t="shared" si="110"/>
        <v>3.04</v>
      </c>
      <c r="G909" s="71">
        <f t="shared" si="111"/>
        <v>18</v>
      </c>
      <c r="H909" s="71">
        <v>136800</v>
      </c>
    </row>
    <row r="910" spans="2:8" x14ac:dyDescent="0.25">
      <c r="B910" s="65" t="s">
        <v>399</v>
      </c>
      <c r="C910" s="70">
        <v>45</v>
      </c>
      <c r="D910" s="71">
        <v>732.5</v>
      </c>
      <c r="E910" s="71">
        <v>28</v>
      </c>
      <c r="F910" s="72">
        <f t="shared" si="110"/>
        <v>3.4863481228668944</v>
      </c>
      <c r="G910" s="71">
        <f t="shared" si="111"/>
        <v>26.160714285714285</v>
      </c>
      <c r="H910" s="71">
        <v>2553750</v>
      </c>
    </row>
    <row r="911" spans="2:8" x14ac:dyDescent="0.25">
      <c r="B911" s="65" t="s">
        <v>467</v>
      </c>
      <c r="C911" s="70">
        <v>38</v>
      </c>
      <c r="D911" s="71">
        <v>694</v>
      </c>
      <c r="E911" s="71">
        <v>30</v>
      </c>
      <c r="F911" s="72">
        <f t="shared" si="110"/>
        <v>5.7682420749279535</v>
      </c>
      <c r="G911" s="71">
        <f t="shared" si="111"/>
        <v>23.133333333333333</v>
      </c>
      <c r="H911" s="71">
        <v>4003160</v>
      </c>
    </row>
    <row r="912" spans="2:8" x14ac:dyDescent="0.25">
      <c r="B912" s="65" t="s">
        <v>400</v>
      </c>
      <c r="C912" s="70">
        <v>34</v>
      </c>
      <c r="D912" s="71">
        <v>508</v>
      </c>
      <c r="E912" s="71">
        <v>18.399999999999999</v>
      </c>
      <c r="F912" s="72">
        <f t="shared" si="110"/>
        <v>3.4461614173228345</v>
      </c>
      <c r="G912" s="71">
        <f t="shared" si="111"/>
        <v>27.608695652173914</v>
      </c>
      <c r="H912" s="71">
        <v>1750650</v>
      </c>
    </row>
    <row r="913" spans="2:8" x14ac:dyDescent="0.25">
      <c r="B913" s="65" t="s">
        <v>468</v>
      </c>
      <c r="C913" s="70">
        <v>11</v>
      </c>
      <c r="D913" s="71">
        <v>205</v>
      </c>
      <c r="E913" s="71">
        <v>7</v>
      </c>
      <c r="F913" s="72">
        <f t="shared" si="110"/>
        <v>4.0512195121951216</v>
      </c>
      <c r="G913" s="71">
        <f t="shared" si="111"/>
        <v>29.285714285714285</v>
      </c>
      <c r="H913" s="71">
        <v>830500</v>
      </c>
    </row>
    <row r="914" spans="2:8" x14ac:dyDescent="0.25">
      <c r="B914" s="65" t="s">
        <v>434</v>
      </c>
      <c r="C914" s="70">
        <v>13</v>
      </c>
      <c r="D914" s="71">
        <v>144</v>
      </c>
      <c r="E914" s="71">
        <v>9</v>
      </c>
      <c r="F914" s="72">
        <f t="shared" si="110"/>
        <v>5.7777777777777777</v>
      </c>
      <c r="G914" s="71">
        <f t="shared" si="111"/>
        <v>16</v>
      </c>
      <c r="H914" s="71">
        <v>832000</v>
      </c>
    </row>
    <row r="915" spans="2:8" x14ac:dyDescent="0.25">
      <c r="B915" s="65" t="s">
        <v>471</v>
      </c>
      <c r="C915" s="70">
        <v>8</v>
      </c>
      <c r="D915" s="71">
        <v>154.69999999999999</v>
      </c>
      <c r="E915" s="71">
        <v>5.55</v>
      </c>
      <c r="F915" s="72">
        <f t="shared" si="110"/>
        <v>4.6633225597931487</v>
      </c>
      <c r="G915" s="71">
        <f t="shared" si="111"/>
        <v>27.873873873873872</v>
      </c>
      <c r="H915" s="71">
        <v>721416</v>
      </c>
    </row>
    <row r="916" spans="2:8" x14ac:dyDescent="0.25">
      <c r="B916" s="65" t="s">
        <v>472</v>
      </c>
      <c r="C916" s="70">
        <v>2</v>
      </c>
      <c r="D916" s="71">
        <v>304.83</v>
      </c>
      <c r="E916" s="71">
        <v>8.5</v>
      </c>
      <c r="F916" s="72">
        <f t="shared" si="110"/>
        <v>4.1801331889905846</v>
      </c>
      <c r="G916" s="71">
        <f t="shared" si="111"/>
        <v>35.862352941176468</v>
      </c>
      <c r="H916" s="71">
        <v>1274230</v>
      </c>
    </row>
    <row r="917" spans="2:8" x14ac:dyDescent="0.25">
      <c r="B917" s="65" t="s">
        <v>437</v>
      </c>
      <c r="C917" s="70">
        <v>37</v>
      </c>
      <c r="D917" s="71">
        <v>566</v>
      </c>
      <c r="E917" s="71">
        <v>23.3</v>
      </c>
      <c r="F917" s="72">
        <f t="shared" si="110"/>
        <v>3.0512367491166077</v>
      </c>
      <c r="G917" s="71">
        <f t="shared" si="111"/>
        <v>24.291845493562231</v>
      </c>
      <c r="H917" s="71">
        <v>1727000</v>
      </c>
    </row>
    <row r="918" spans="2:8" x14ac:dyDescent="0.25">
      <c r="B918" s="65" t="s">
        <v>474</v>
      </c>
      <c r="C918" s="70">
        <v>16</v>
      </c>
      <c r="D918" s="71">
        <v>133.19999999999999</v>
      </c>
      <c r="E918" s="71">
        <v>3.77</v>
      </c>
      <c r="F918" s="72">
        <f t="shared" si="110"/>
        <v>5.0535285285285294</v>
      </c>
      <c r="G918" s="71">
        <f t="shared" si="111"/>
        <v>35.331564986737398</v>
      </c>
      <c r="H918" s="71">
        <v>673130</v>
      </c>
    </row>
    <row r="919" spans="2:8" x14ac:dyDescent="0.25">
      <c r="B919" s="65" t="s">
        <v>476</v>
      </c>
      <c r="C919" s="70">
        <v>37</v>
      </c>
      <c r="D919" s="71">
        <v>1261.0899999999999</v>
      </c>
      <c r="E919" s="71">
        <v>24.21</v>
      </c>
      <c r="F919" s="72">
        <f t="shared" si="110"/>
        <v>4.9099961144724009</v>
      </c>
      <c r="G919" s="71">
        <f t="shared" si="111"/>
        <v>52.089632383312676</v>
      </c>
      <c r="H919" s="71">
        <v>6191947</v>
      </c>
    </row>
    <row r="920" spans="2:8" x14ac:dyDescent="0.25">
      <c r="B920" s="65" t="s">
        <v>402</v>
      </c>
      <c r="C920" s="70">
        <v>31</v>
      </c>
      <c r="D920" s="71">
        <v>325</v>
      </c>
      <c r="E920" s="71">
        <v>14.6</v>
      </c>
      <c r="F920" s="72">
        <f t="shared" si="110"/>
        <v>4.2</v>
      </c>
      <c r="G920" s="71">
        <f t="shared" si="111"/>
        <v>22.260273972602739</v>
      </c>
      <c r="H920" s="71">
        <v>1365000</v>
      </c>
    </row>
    <row r="921" spans="2:8" x14ac:dyDescent="0.25">
      <c r="B921" s="65" t="s">
        <v>446</v>
      </c>
      <c r="C921" s="70">
        <v>2</v>
      </c>
      <c r="D921" s="71">
        <v>177.25</v>
      </c>
      <c r="E921" s="71">
        <v>6</v>
      </c>
      <c r="F921" s="72">
        <f t="shared" si="110"/>
        <v>5.3478138222849081</v>
      </c>
      <c r="G921" s="71">
        <f t="shared" si="111"/>
        <v>29.541666666666668</v>
      </c>
      <c r="H921" s="71">
        <v>947900</v>
      </c>
    </row>
    <row r="922" spans="2:8" x14ac:dyDescent="0.25">
      <c r="B922" s="65" t="s">
        <v>477</v>
      </c>
      <c r="C922" s="70">
        <v>17</v>
      </c>
      <c r="D922" s="71">
        <v>255</v>
      </c>
      <c r="E922" s="71">
        <v>8.5</v>
      </c>
      <c r="F922" s="72">
        <f t="shared" si="110"/>
        <v>4.5294117647058822</v>
      </c>
      <c r="G922" s="71">
        <f t="shared" si="111"/>
        <v>30</v>
      </c>
      <c r="H922" s="71">
        <v>1155000</v>
      </c>
    </row>
    <row r="923" spans="2:8" x14ac:dyDescent="0.25">
      <c r="B923" s="65" t="s">
        <v>450</v>
      </c>
      <c r="C923" s="70">
        <v>39</v>
      </c>
      <c r="D923" s="71">
        <v>173.81</v>
      </c>
      <c r="E923" s="71">
        <v>12.58</v>
      </c>
      <c r="F923" s="72">
        <f t="shared" si="110"/>
        <v>3.0418934468672689</v>
      </c>
      <c r="G923" s="71">
        <f t="shared" si="111"/>
        <v>13.81637519872814</v>
      </c>
      <c r="H923" s="71">
        <v>528711.5</v>
      </c>
    </row>
    <row r="924" spans="2:8" x14ac:dyDescent="0.25">
      <c r="B924" s="65" t="s">
        <v>413</v>
      </c>
      <c r="C924" s="70">
        <v>35</v>
      </c>
      <c r="D924" s="71">
        <v>161</v>
      </c>
      <c r="E924" s="71">
        <v>16.100000000000001</v>
      </c>
      <c r="F924" s="72">
        <f t="shared" si="110"/>
        <v>1.5776397515527951</v>
      </c>
      <c r="G924" s="71">
        <f t="shared" si="111"/>
        <v>10</v>
      </c>
      <c r="H924" s="71">
        <v>254000</v>
      </c>
    </row>
    <row r="925" spans="2:8" x14ac:dyDescent="0.25">
      <c r="B925" s="65" t="s">
        <v>499</v>
      </c>
      <c r="C925" s="70">
        <v>117</v>
      </c>
      <c r="D925" s="71">
        <v>852.5</v>
      </c>
      <c r="E925" s="71">
        <v>77.5</v>
      </c>
      <c r="F925" s="72">
        <f t="shared" si="110"/>
        <v>2.0483870967741935</v>
      </c>
      <c r="G925" s="71">
        <f t="shared" si="111"/>
        <v>11</v>
      </c>
      <c r="H925" s="71">
        <v>1746250</v>
      </c>
    </row>
    <row r="926" spans="2:8" x14ac:dyDescent="0.25">
      <c r="B926" s="65" t="s">
        <v>478</v>
      </c>
      <c r="C926" s="70">
        <v>179</v>
      </c>
      <c r="D926" s="71">
        <v>1120</v>
      </c>
      <c r="E926" s="71">
        <v>56</v>
      </c>
      <c r="F926" s="72">
        <f t="shared" si="110"/>
        <v>2.3671428571428574</v>
      </c>
      <c r="G926" s="71">
        <f t="shared" si="111"/>
        <v>20</v>
      </c>
      <c r="H926" s="71">
        <v>2651200</v>
      </c>
    </row>
    <row r="927" spans="2:8" x14ac:dyDescent="0.25">
      <c r="B927" s="65" t="s">
        <v>494</v>
      </c>
      <c r="C927" s="70">
        <v>66</v>
      </c>
      <c r="D927" s="71">
        <v>1474</v>
      </c>
      <c r="E927" s="71">
        <v>67</v>
      </c>
      <c r="F927" s="72">
        <f t="shared" si="110"/>
        <v>3.5970149253731343</v>
      </c>
      <c r="G927" s="71">
        <f t="shared" si="111"/>
        <v>22</v>
      </c>
      <c r="H927" s="71">
        <v>5302000</v>
      </c>
    </row>
    <row r="928" spans="2:8" x14ac:dyDescent="0.25">
      <c r="B928" s="65" t="s">
        <v>513</v>
      </c>
      <c r="C928" s="70">
        <v>39</v>
      </c>
      <c r="D928" s="71">
        <v>1092</v>
      </c>
      <c r="E928" s="71">
        <v>39</v>
      </c>
      <c r="F928" s="72">
        <f t="shared" si="110"/>
        <v>3.2820512820512824</v>
      </c>
      <c r="G928" s="71">
        <f t="shared" si="111"/>
        <v>28</v>
      </c>
      <c r="H928" s="71">
        <v>3584000</v>
      </c>
    </row>
    <row r="929" spans="2:8" x14ac:dyDescent="0.25">
      <c r="B929" s="65" t="s">
        <v>452</v>
      </c>
      <c r="C929" s="70">
        <v>300</v>
      </c>
      <c r="D929" s="71">
        <v>5003</v>
      </c>
      <c r="E929" s="71">
        <v>168</v>
      </c>
      <c r="F929" s="72">
        <f t="shared" si="110"/>
        <v>3.0132700379772137</v>
      </c>
      <c r="G929" s="71">
        <f t="shared" si="111"/>
        <v>29.779761904761905</v>
      </c>
      <c r="H929" s="71">
        <v>15075390</v>
      </c>
    </row>
    <row r="930" spans="2:8" x14ac:dyDescent="0.25">
      <c r="B930" s="65" t="s">
        <v>503</v>
      </c>
      <c r="C930" s="70">
        <v>24</v>
      </c>
      <c r="D930" s="71">
        <v>231.4</v>
      </c>
      <c r="E930" s="71">
        <v>6.3</v>
      </c>
      <c r="F930" s="72">
        <f t="shared" si="110"/>
        <v>3.1240060501296458</v>
      </c>
      <c r="G930" s="71">
        <f t="shared" si="111"/>
        <v>36.730158730158735</v>
      </c>
      <c r="H930" s="71">
        <v>722895</v>
      </c>
    </row>
    <row r="931" spans="2:8" x14ac:dyDescent="0.25">
      <c r="B931" s="65" t="s">
        <v>404</v>
      </c>
      <c r="C931" s="70">
        <v>98</v>
      </c>
      <c r="D931" s="71">
        <v>1655.9</v>
      </c>
      <c r="E931" s="71">
        <v>57.1</v>
      </c>
      <c r="F931" s="72">
        <f t="shared" si="110"/>
        <v>3.3124868651488613</v>
      </c>
      <c r="G931" s="71">
        <f t="shared" si="111"/>
        <v>29</v>
      </c>
      <c r="H931" s="71">
        <v>5485147</v>
      </c>
    </row>
    <row r="932" spans="2:8" x14ac:dyDescent="0.25">
      <c r="B932" s="65" t="s">
        <v>455</v>
      </c>
      <c r="C932" s="70">
        <v>2</v>
      </c>
      <c r="D932" s="71">
        <v>7</v>
      </c>
      <c r="E932" s="71">
        <v>0.6</v>
      </c>
      <c r="F932" s="72">
        <f t="shared" si="110"/>
        <v>4.2857142857142856</v>
      </c>
      <c r="G932" s="71">
        <f t="shared" si="111"/>
        <v>11.666666666666668</v>
      </c>
      <c r="H932" s="71">
        <v>30000</v>
      </c>
    </row>
    <row r="933" spans="2:8" x14ac:dyDescent="0.25">
      <c r="B933" s="7" t="s">
        <v>610</v>
      </c>
      <c r="C933" s="8">
        <f>SUM(C901:C932)</f>
        <v>1623</v>
      </c>
      <c r="D933" s="9">
        <f>SUM(D901:D932)</f>
        <v>22049.780000000002</v>
      </c>
      <c r="E933" s="9">
        <f>SUM(E901:E932)</f>
        <v>914.72</v>
      </c>
      <c r="F933" s="10">
        <f t="shared" si="110"/>
        <v>3.3648363521087279</v>
      </c>
      <c r="G933" s="11">
        <f t="shared" si="111"/>
        <v>24.105496764037085</v>
      </c>
      <c r="H933" s="9">
        <f>SUM(H901:H932)</f>
        <v>74193901.299999997</v>
      </c>
    </row>
    <row r="934" spans="2:8" x14ac:dyDescent="0.25">
      <c r="B934" s="19" t="s">
        <v>611</v>
      </c>
      <c r="C934" s="12"/>
      <c r="D934" s="1"/>
      <c r="E934" s="1"/>
      <c r="G934" s="13"/>
    </row>
    <row r="935" spans="2:8" x14ac:dyDescent="0.25">
      <c r="B935" s="65" t="s">
        <v>437</v>
      </c>
      <c r="C935" s="70">
        <v>39</v>
      </c>
      <c r="D935" s="71">
        <v>1164.8</v>
      </c>
      <c r="E935" s="71">
        <v>12.8</v>
      </c>
      <c r="F935" s="72">
        <f t="shared" ref="F935:F941" si="112">(H935/D935)/1000</f>
        <v>8.3064045329670328</v>
      </c>
      <c r="G935" s="71">
        <f t="shared" ref="G935:G941" si="113">D935/E935</f>
        <v>90.999999999999986</v>
      </c>
      <c r="H935" s="71">
        <v>9675300</v>
      </c>
    </row>
    <row r="936" spans="2:8" x14ac:dyDescent="0.25">
      <c r="B936" s="65" t="s">
        <v>474</v>
      </c>
      <c r="C936" s="70">
        <v>32</v>
      </c>
      <c r="D936" s="71">
        <v>569.85</v>
      </c>
      <c r="E936" s="71">
        <v>5.66</v>
      </c>
      <c r="F936" s="72">
        <f t="shared" si="112"/>
        <v>15.741907519522682</v>
      </c>
      <c r="G936" s="71">
        <f t="shared" si="113"/>
        <v>100.68021201413428</v>
      </c>
      <c r="H936" s="71">
        <v>8970526</v>
      </c>
    </row>
    <row r="937" spans="2:8" x14ac:dyDescent="0.25">
      <c r="B937" s="65" t="s">
        <v>476</v>
      </c>
      <c r="C937" s="70">
        <v>35</v>
      </c>
      <c r="D937" s="71">
        <v>2365.4899999999998</v>
      </c>
      <c r="E937" s="71">
        <v>21.7</v>
      </c>
      <c r="F937" s="72">
        <f t="shared" si="112"/>
        <v>20.889119717267882</v>
      </c>
      <c r="G937" s="71">
        <f t="shared" si="113"/>
        <v>109.00875576036866</v>
      </c>
      <c r="H937" s="71">
        <v>49413003.799999997</v>
      </c>
    </row>
    <row r="938" spans="2:8" x14ac:dyDescent="0.25">
      <c r="B938" s="65" t="s">
        <v>503</v>
      </c>
      <c r="C938" s="70">
        <v>14</v>
      </c>
      <c r="D938" s="71">
        <v>147.80000000000001</v>
      </c>
      <c r="E938" s="71">
        <v>1.8</v>
      </c>
      <c r="F938" s="72">
        <f t="shared" si="112"/>
        <v>6.8227672530446544</v>
      </c>
      <c r="G938" s="71">
        <f t="shared" si="113"/>
        <v>82.111111111111114</v>
      </c>
      <c r="H938" s="71">
        <v>1008405</v>
      </c>
    </row>
    <row r="939" spans="2:8" x14ac:dyDescent="0.25">
      <c r="B939" s="65" t="s">
        <v>482</v>
      </c>
      <c r="C939" s="70">
        <v>2</v>
      </c>
      <c r="D939" s="71">
        <v>19.05</v>
      </c>
      <c r="E939" s="71">
        <v>0.22</v>
      </c>
      <c r="F939" s="72">
        <f t="shared" si="112"/>
        <v>17.435564304461941</v>
      </c>
      <c r="G939" s="71">
        <f t="shared" si="113"/>
        <v>86.590909090909093</v>
      </c>
      <c r="H939" s="71">
        <v>332147.5</v>
      </c>
    </row>
    <row r="940" spans="2:8" x14ac:dyDescent="0.25">
      <c r="B940" s="65" t="s">
        <v>455</v>
      </c>
      <c r="C940" s="70">
        <v>8</v>
      </c>
      <c r="D940" s="71">
        <v>317.45</v>
      </c>
      <c r="E940" s="71">
        <v>6.58</v>
      </c>
      <c r="F940" s="72">
        <f t="shared" si="112"/>
        <v>8.223342258623406</v>
      </c>
      <c r="G940" s="71">
        <f t="shared" si="113"/>
        <v>48.244680851063826</v>
      </c>
      <c r="H940" s="71">
        <v>2610500</v>
      </c>
    </row>
    <row r="941" spans="2:8" x14ac:dyDescent="0.25">
      <c r="B941" s="7" t="s">
        <v>612</v>
      </c>
      <c r="C941" s="8">
        <f>SUM(C935:C940)</f>
        <v>130</v>
      </c>
      <c r="D941" s="9">
        <f>SUM(D935:D940)</f>
        <v>4584.4399999999996</v>
      </c>
      <c r="E941" s="9">
        <f>SUM(E935:E940)</f>
        <v>48.759999999999991</v>
      </c>
      <c r="F941" s="10">
        <f t="shared" si="112"/>
        <v>15.707454411007669</v>
      </c>
      <c r="G941" s="11">
        <f t="shared" si="113"/>
        <v>94.020508613617736</v>
      </c>
      <c r="H941" s="9">
        <f>SUM(H935:H940)</f>
        <v>72009882.299999997</v>
      </c>
    </row>
    <row r="942" spans="2:8" x14ac:dyDescent="0.25">
      <c r="B942" s="19" t="s">
        <v>613</v>
      </c>
      <c r="C942" s="12"/>
      <c r="D942" s="1"/>
      <c r="E942" s="1"/>
      <c r="G942" s="13"/>
    </row>
    <row r="943" spans="2:8" x14ac:dyDescent="0.25">
      <c r="B943" s="65" t="s">
        <v>458</v>
      </c>
      <c r="C943" s="70">
        <v>9</v>
      </c>
      <c r="D943" s="71">
        <v>52</v>
      </c>
      <c r="E943" s="71">
        <v>4</v>
      </c>
      <c r="F943" s="72">
        <f t="shared" ref="F943:F974" si="114">(H943/D943)/1000</f>
        <v>8.1923076923076916</v>
      </c>
      <c r="G943" s="71">
        <f t="shared" ref="G943:G974" si="115">D943/E943</f>
        <v>13</v>
      </c>
      <c r="H943" s="71">
        <v>426000</v>
      </c>
    </row>
    <row r="944" spans="2:8" x14ac:dyDescent="0.25">
      <c r="B944" s="65" t="s">
        <v>510</v>
      </c>
      <c r="C944" s="70">
        <v>33</v>
      </c>
      <c r="D944" s="71">
        <v>468</v>
      </c>
      <c r="E944" s="71">
        <v>46</v>
      </c>
      <c r="F944" s="72">
        <f t="shared" si="114"/>
        <v>3.6145085470085467</v>
      </c>
      <c r="G944" s="71">
        <f t="shared" si="115"/>
        <v>10.173913043478262</v>
      </c>
      <c r="H944" s="71">
        <v>1691590</v>
      </c>
    </row>
    <row r="945" spans="2:8" x14ac:dyDescent="0.25">
      <c r="B945" s="65" t="s">
        <v>417</v>
      </c>
      <c r="C945" s="70">
        <v>37</v>
      </c>
      <c r="D945" s="71">
        <v>138.5</v>
      </c>
      <c r="E945" s="71">
        <v>23.5</v>
      </c>
      <c r="F945" s="72">
        <f t="shared" si="114"/>
        <v>8.0036101083032491</v>
      </c>
      <c r="G945" s="71">
        <f t="shared" si="115"/>
        <v>5.8936170212765955</v>
      </c>
      <c r="H945" s="71">
        <v>1108500</v>
      </c>
    </row>
    <row r="946" spans="2:8" x14ac:dyDescent="0.25">
      <c r="B946" s="65" t="s">
        <v>461</v>
      </c>
      <c r="C946" s="70">
        <v>14</v>
      </c>
      <c r="D946" s="71">
        <v>11.75</v>
      </c>
      <c r="E946" s="71">
        <v>1.53</v>
      </c>
      <c r="F946" s="72">
        <f t="shared" si="114"/>
        <v>3.6296170212765957</v>
      </c>
      <c r="G946" s="71">
        <f t="shared" si="115"/>
        <v>7.6797385620915035</v>
      </c>
      <c r="H946" s="71">
        <v>42648</v>
      </c>
    </row>
    <row r="947" spans="2:8" x14ac:dyDescent="0.25">
      <c r="B947" s="65" t="s">
        <v>398</v>
      </c>
      <c r="C947" s="70">
        <v>2</v>
      </c>
      <c r="D947" s="71">
        <v>64.33</v>
      </c>
      <c r="E947" s="71">
        <v>2.5</v>
      </c>
      <c r="F947" s="72">
        <f t="shared" si="114"/>
        <v>3.6583398103528681</v>
      </c>
      <c r="G947" s="71">
        <f t="shared" si="115"/>
        <v>25.731999999999999</v>
      </c>
      <c r="H947" s="71">
        <v>235341</v>
      </c>
    </row>
    <row r="948" spans="2:8" x14ac:dyDescent="0.25">
      <c r="B948" s="65" t="s">
        <v>542</v>
      </c>
      <c r="C948" s="70">
        <v>30</v>
      </c>
      <c r="D948" s="71">
        <v>327.39999999999998</v>
      </c>
      <c r="E948" s="71">
        <v>48.14</v>
      </c>
      <c r="F948" s="72">
        <f t="shared" si="114"/>
        <v>5.4885705558949303</v>
      </c>
      <c r="G948" s="71">
        <f t="shared" si="115"/>
        <v>6.8009970918155371</v>
      </c>
      <c r="H948" s="71">
        <v>1796958</v>
      </c>
    </row>
    <row r="949" spans="2:8" x14ac:dyDescent="0.25">
      <c r="B949" s="65" t="s">
        <v>462</v>
      </c>
      <c r="C949" s="70">
        <v>19</v>
      </c>
      <c r="D949" s="71">
        <v>12.65</v>
      </c>
      <c r="E949" s="71">
        <v>1.41</v>
      </c>
      <c r="F949" s="72">
        <f t="shared" si="114"/>
        <v>3.3268774703557309</v>
      </c>
      <c r="G949" s="71">
        <f t="shared" si="115"/>
        <v>8.9716312056737593</v>
      </c>
      <c r="H949" s="71">
        <v>42085</v>
      </c>
    </row>
    <row r="950" spans="2:8" x14ac:dyDescent="0.25">
      <c r="B950" s="65" t="s">
        <v>408</v>
      </c>
      <c r="C950" s="70">
        <v>473</v>
      </c>
      <c r="D950" s="71">
        <v>2203</v>
      </c>
      <c r="E950" s="71">
        <v>616.5</v>
      </c>
      <c r="F950" s="72">
        <f t="shared" si="114"/>
        <v>3.6913753971856558</v>
      </c>
      <c r="G950" s="71">
        <f t="shared" si="115"/>
        <v>3.5733982157339823</v>
      </c>
      <c r="H950" s="71">
        <v>8132100</v>
      </c>
    </row>
    <row r="951" spans="2:8" x14ac:dyDescent="0.25">
      <c r="B951" s="65" t="s">
        <v>463</v>
      </c>
      <c r="C951" s="70">
        <v>60</v>
      </c>
      <c r="D951" s="71">
        <v>1345</v>
      </c>
      <c r="E951" s="71">
        <v>60</v>
      </c>
      <c r="F951" s="72">
        <f t="shared" si="114"/>
        <v>4.0646840148698882</v>
      </c>
      <c r="G951" s="71">
        <f t="shared" si="115"/>
        <v>22.416666666666668</v>
      </c>
      <c r="H951" s="71">
        <v>5467000</v>
      </c>
    </row>
    <row r="952" spans="2:8" x14ac:dyDescent="0.25">
      <c r="B952" s="65" t="s">
        <v>409</v>
      </c>
      <c r="C952" s="70">
        <v>67</v>
      </c>
      <c r="D952" s="71">
        <v>237</v>
      </c>
      <c r="E952" s="71">
        <v>22.05</v>
      </c>
      <c r="F952" s="72">
        <f t="shared" si="114"/>
        <v>3.0185654008438818</v>
      </c>
      <c r="G952" s="71">
        <f t="shared" si="115"/>
        <v>10.748299319727892</v>
      </c>
      <c r="H952" s="71">
        <v>715400</v>
      </c>
    </row>
    <row r="953" spans="2:8" x14ac:dyDescent="0.25">
      <c r="B953" s="65" t="s">
        <v>526</v>
      </c>
      <c r="C953" s="70">
        <v>12</v>
      </c>
      <c r="D953" s="71">
        <v>65.599999999999994</v>
      </c>
      <c r="E953" s="71">
        <v>3.7</v>
      </c>
      <c r="F953" s="72">
        <f t="shared" si="114"/>
        <v>2.8217987804878053</v>
      </c>
      <c r="G953" s="71">
        <f t="shared" si="115"/>
        <v>17.729729729729726</v>
      </c>
      <c r="H953" s="71">
        <v>185110</v>
      </c>
    </row>
    <row r="954" spans="2:8" x14ac:dyDescent="0.25">
      <c r="B954" s="65" t="s">
        <v>428</v>
      </c>
      <c r="C954" s="70">
        <v>5</v>
      </c>
      <c r="D954" s="71">
        <v>9.57</v>
      </c>
      <c r="E954" s="71">
        <v>0.72</v>
      </c>
      <c r="F954" s="72">
        <f t="shared" si="114"/>
        <v>3.07337513061651</v>
      </c>
      <c r="G954" s="71">
        <f t="shared" si="115"/>
        <v>13.291666666666668</v>
      </c>
      <c r="H954" s="71">
        <v>29412.2</v>
      </c>
    </row>
    <row r="955" spans="2:8" x14ac:dyDescent="0.25">
      <c r="B955" s="65" t="s">
        <v>399</v>
      </c>
      <c r="C955" s="70">
        <v>5</v>
      </c>
      <c r="D955" s="71">
        <v>26.65</v>
      </c>
      <c r="E955" s="71">
        <v>1.5</v>
      </c>
      <c r="F955" s="72">
        <f t="shared" si="114"/>
        <v>3.8046904315196999</v>
      </c>
      <c r="G955" s="71">
        <f t="shared" si="115"/>
        <v>17.766666666666666</v>
      </c>
      <c r="H955" s="71">
        <v>101395</v>
      </c>
    </row>
    <row r="956" spans="2:8" x14ac:dyDescent="0.25">
      <c r="B956" s="65" t="s">
        <v>431</v>
      </c>
      <c r="C956" s="70">
        <v>13</v>
      </c>
      <c r="D956" s="71">
        <v>93.9</v>
      </c>
      <c r="E956" s="71">
        <v>29.9</v>
      </c>
      <c r="F956" s="72">
        <f t="shared" si="114"/>
        <v>6.3693290734824277</v>
      </c>
      <c r="G956" s="71">
        <f t="shared" si="115"/>
        <v>3.1404682274247495</v>
      </c>
      <c r="H956" s="71">
        <v>598080</v>
      </c>
    </row>
    <row r="957" spans="2:8" x14ac:dyDescent="0.25">
      <c r="B957" s="65" t="s">
        <v>465</v>
      </c>
      <c r="C957" s="70">
        <v>33</v>
      </c>
      <c r="D957" s="71">
        <v>119.8</v>
      </c>
      <c r="E957" s="71">
        <v>28.94</v>
      </c>
      <c r="F957" s="72">
        <f t="shared" si="114"/>
        <v>5.8248664440734554</v>
      </c>
      <c r="G957" s="71">
        <f t="shared" si="115"/>
        <v>4.1395991706979958</v>
      </c>
      <c r="H957" s="71">
        <v>697819</v>
      </c>
    </row>
    <row r="958" spans="2:8" x14ac:dyDescent="0.25">
      <c r="B958" s="65" t="s">
        <v>466</v>
      </c>
      <c r="C958" s="70">
        <v>4</v>
      </c>
      <c r="D958" s="71">
        <v>2.2999999999999998</v>
      </c>
      <c r="E958" s="71">
        <v>0.7</v>
      </c>
      <c r="F958" s="72">
        <f t="shared" si="114"/>
        <v>3.8086956521739133</v>
      </c>
      <c r="G958" s="71">
        <f t="shared" si="115"/>
        <v>3.2857142857142856</v>
      </c>
      <c r="H958" s="71">
        <v>8760</v>
      </c>
    </row>
    <row r="959" spans="2:8" x14ac:dyDescent="0.25">
      <c r="B959" s="65" t="s">
        <v>410</v>
      </c>
      <c r="C959" s="70">
        <v>61</v>
      </c>
      <c r="D959" s="71">
        <v>175.56</v>
      </c>
      <c r="E959" s="71">
        <v>17.75</v>
      </c>
      <c r="F959" s="72">
        <f t="shared" si="114"/>
        <v>3.9618990658464339</v>
      </c>
      <c r="G959" s="71">
        <f t="shared" si="115"/>
        <v>9.8907042253521134</v>
      </c>
      <c r="H959" s="71">
        <v>695551</v>
      </c>
    </row>
    <row r="960" spans="2:8" x14ac:dyDescent="0.25">
      <c r="B960" s="65" t="s">
        <v>433</v>
      </c>
      <c r="C960" s="70">
        <v>17</v>
      </c>
      <c r="D960" s="71">
        <v>90</v>
      </c>
      <c r="E960" s="71">
        <v>14</v>
      </c>
      <c r="F960" s="72">
        <f t="shared" si="114"/>
        <v>5.6583333333333332</v>
      </c>
      <c r="G960" s="71">
        <f t="shared" si="115"/>
        <v>6.4285714285714288</v>
      </c>
      <c r="H960" s="71">
        <v>509250</v>
      </c>
    </row>
    <row r="961" spans="2:8" x14ac:dyDescent="0.25">
      <c r="B961" s="65" t="s">
        <v>467</v>
      </c>
      <c r="C961" s="70">
        <v>4</v>
      </c>
      <c r="D961" s="71">
        <v>7.2</v>
      </c>
      <c r="E961" s="71">
        <v>2.5</v>
      </c>
      <c r="F961" s="72">
        <f t="shared" si="114"/>
        <v>6.6616666666666662</v>
      </c>
      <c r="G961" s="71">
        <f t="shared" si="115"/>
        <v>2.88</v>
      </c>
      <c r="H961" s="71">
        <v>47964</v>
      </c>
    </row>
    <row r="962" spans="2:8" x14ac:dyDescent="0.25">
      <c r="B962" s="65" t="s">
        <v>400</v>
      </c>
      <c r="C962" s="70">
        <v>140</v>
      </c>
      <c r="D962" s="71">
        <v>1275</v>
      </c>
      <c r="E962" s="71">
        <v>110</v>
      </c>
      <c r="F962" s="72">
        <f t="shared" si="114"/>
        <v>4.0748627450980397</v>
      </c>
      <c r="G962" s="71">
        <f t="shared" si="115"/>
        <v>11.590909090909092</v>
      </c>
      <c r="H962" s="71">
        <v>5195450</v>
      </c>
    </row>
    <row r="963" spans="2:8" x14ac:dyDescent="0.25">
      <c r="B963" s="65" t="s">
        <v>468</v>
      </c>
      <c r="C963" s="70">
        <v>35</v>
      </c>
      <c r="D963" s="71">
        <v>130.5</v>
      </c>
      <c r="E963" s="71">
        <v>15.7</v>
      </c>
      <c r="F963" s="72">
        <f t="shared" si="114"/>
        <v>4.088122605363985</v>
      </c>
      <c r="G963" s="71">
        <f t="shared" si="115"/>
        <v>8.3121019108280265</v>
      </c>
      <c r="H963" s="71">
        <v>533500</v>
      </c>
    </row>
    <row r="964" spans="2:8" x14ac:dyDescent="0.25">
      <c r="B964" s="65" t="s">
        <v>411</v>
      </c>
      <c r="C964" s="70">
        <v>174</v>
      </c>
      <c r="D964" s="71">
        <v>482.5</v>
      </c>
      <c r="E964" s="71">
        <v>66.58</v>
      </c>
      <c r="F964" s="72">
        <f t="shared" si="114"/>
        <v>6.0785492227979274</v>
      </c>
      <c r="G964" s="71">
        <f t="shared" si="115"/>
        <v>7.2469209972964856</v>
      </c>
      <c r="H964" s="71">
        <v>2932900</v>
      </c>
    </row>
    <row r="965" spans="2:8" x14ac:dyDescent="0.25">
      <c r="B965" s="65" t="s">
        <v>469</v>
      </c>
      <c r="C965" s="70">
        <v>1</v>
      </c>
      <c r="D965" s="71">
        <v>1.8</v>
      </c>
      <c r="E965" s="71">
        <v>0.22</v>
      </c>
      <c r="F965" s="72">
        <f t="shared" si="114"/>
        <v>3.0972222222222223</v>
      </c>
      <c r="G965" s="71">
        <f t="shared" si="115"/>
        <v>8.1818181818181817</v>
      </c>
      <c r="H965" s="71">
        <v>5575</v>
      </c>
    </row>
    <row r="966" spans="2:8" x14ac:dyDescent="0.25">
      <c r="B966" s="65" t="s">
        <v>434</v>
      </c>
      <c r="C966" s="70">
        <v>85</v>
      </c>
      <c r="D966" s="71">
        <v>430.5</v>
      </c>
      <c r="E966" s="71">
        <v>43.75</v>
      </c>
      <c r="F966" s="72">
        <f t="shared" si="114"/>
        <v>7.8554006968641117</v>
      </c>
      <c r="G966" s="71">
        <f t="shared" si="115"/>
        <v>9.84</v>
      </c>
      <c r="H966" s="71">
        <v>3381750</v>
      </c>
    </row>
    <row r="967" spans="2:8" x14ac:dyDescent="0.25">
      <c r="B967" s="65" t="s">
        <v>401</v>
      </c>
      <c r="C967" s="70">
        <v>9</v>
      </c>
      <c r="D967" s="71">
        <v>44.59</v>
      </c>
      <c r="E967" s="71">
        <v>7.45</v>
      </c>
      <c r="F967" s="72">
        <f t="shared" si="114"/>
        <v>3.5891119084996634</v>
      </c>
      <c r="G967" s="71">
        <f t="shared" si="115"/>
        <v>5.9852348993288595</v>
      </c>
      <c r="H967" s="71">
        <v>160038.5</v>
      </c>
    </row>
    <row r="968" spans="2:8" x14ac:dyDescent="0.25">
      <c r="B968" s="65" t="s">
        <v>435</v>
      </c>
      <c r="C968" s="70">
        <v>4</v>
      </c>
      <c r="D968" s="71">
        <v>0.93</v>
      </c>
      <c r="E968" s="71">
        <v>0.12</v>
      </c>
      <c r="F968" s="72">
        <f t="shared" si="114"/>
        <v>8.6451612903225801</v>
      </c>
      <c r="G968" s="71">
        <f t="shared" si="115"/>
        <v>7.7500000000000009</v>
      </c>
      <c r="H968" s="71">
        <v>8040</v>
      </c>
    </row>
    <row r="969" spans="2:8" x14ac:dyDescent="0.25">
      <c r="B969" s="65" t="s">
        <v>472</v>
      </c>
      <c r="C969" s="70">
        <v>4</v>
      </c>
      <c r="D969" s="71">
        <v>178.35</v>
      </c>
      <c r="E969" s="71">
        <v>14.5</v>
      </c>
      <c r="F969" s="72">
        <f t="shared" si="114"/>
        <v>4.8793103448275863</v>
      </c>
      <c r="G969" s="71">
        <f t="shared" si="115"/>
        <v>12.299999999999999</v>
      </c>
      <c r="H969" s="71">
        <v>870225</v>
      </c>
    </row>
    <row r="970" spans="2:8" x14ac:dyDescent="0.25">
      <c r="B970" s="65" t="s">
        <v>473</v>
      </c>
      <c r="C970" s="70">
        <v>8</v>
      </c>
      <c r="D970" s="71">
        <v>68.400000000000006</v>
      </c>
      <c r="E970" s="71">
        <v>15.7</v>
      </c>
      <c r="F970" s="72">
        <f t="shared" si="114"/>
        <v>6.7280701754385968</v>
      </c>
      <c r="G970" s="71">
        <f t="shared" si="115"/>
        <v>4.3566878980891728</v>
      </c>
      <c r="H970" s="71">
        <v>460200</v>
      </c>
    </row>
    <row r="971" spans="2:8" x14ac:dyDescent="0.25">
      <c r="B971" s="65" t="s">
        <v>438</v>
      </c>
      <c r="C971" s="70">
        <v>143</v>
      </c>
      <c r="D971" s="71">
        <v>305.5</v>
      </c>
      <c r="E971" s="71">
        <v>51.5</v>
      </c>
      <c r="F971" s="72">
        <f t="shared" si="114"/>
        <v>5.8304418985270052</v>
      </c>
      <c r="G971" s="71">
        <f t="shared" si="115"/>
        <v>5.9320388349514559</v>
      </c>
      <c r="H971" s="71">
        <v>1781200</v>
      </c>
    </row>
    <row r="972" spans="2:8" x14ac:dyDescent="0.25">
      <c r="B972" s="65" t="s">
        <v>422</v>
      </c>
      <c r="C972" s="70">
        <v>12</v>
      </c>
      <c r="D972" s="71">
        <v>26.7</v>
      </c>
      <c r="E972" s="71">
        <v>3.4</v>
      </c>
      <c r="F972" s="72">
        <f t="shared" si="114"/>
        <v>6.2397003745318349</v>
      </c>
      <c r="G972" s="71">
        <f t="shared" si="115"/>
        <v>7.8529411764705879</v>
      </c>
      <c r="H972" s="71">
        <v>166600</v>
      </c>
    </row>
    <row r="973" spans="2:8" x14ac:dyDescent="0.25">
      <c r="B973" s="65" t="s">
        <v>474</v>
      </c>
      <c r="C973" s="70">
        <v>5</v>
      </c>
      <c r="D973" s="71">
        <v>16.05</v>
      </c>
      <c r="E973" s="71">
        <v>5.15</v>
      </c>
      <c r="F973" s="72">
        <f t="shared" si="114"/>
        <v>5.8072585669781933</v>
      </c>
      <c r="G973" s="71">
        <f t="shared" si="115"/>
        <v>3.116504854368932</v>
      </c>
      <c r="H973" s="71">
        <v>93206.5</v>
      </c>
    </row>
    <row r="974" spans="2:8" x14ac:dyDescent="0.25">
      <c r="B974" s="65" t="s">
        <v>441</v>
      </c>
      <c r="C974" s="70">
        <v>25</v>
      </c>
      <c r="D974" s="71">
        <v>34.1</v>
      </c>
      <c r="E974" s="71">
        <v>2.4</v>
      </c>
      <c r="F974" s="72">
        <f t="shared" si="114"/>
        <v>5.2035190615835774</v>
      </c>
      <c r="G974" s="71">
        <f t="shared" si="115"/>
        <v>14.208333333333334</v>
      </c>
      <c r="H974" s="71">
        <v>177440</v>
      </c>
    </row>
    <row r="975" spans="2:8" x14ac:dyDescent="0.25">
      <c r="B975" s="65" t="s">
        <v>444</v>
      </c>
      <c r="C975" s="70">
        <v>13</v>
      </c>
      <c r="D975" s="71">
        <v>95.59</v>
      </c>
      <c r="E975" s="71">
        <v>13.29</v>
      </c>
      <c r="F975" s="72">
        <f t="shared" ref="F975:F993" si="116">(H975/D975)/1000</f>
        <v>2.4608567841824458</v>
      </c>
      <c r="G975" s="71">
        <f t="shared" ref="G975:G993" si="117">D975/E975</f>
        <v>7.1926260346124913</v>
      </c>
      <c r="H975" s="71">
        <v>235233.3</v>
      </c>
    </row>
    <row r="976" spans="2:8" x14ac:dyDescent="0.25">
      <c r="B976" s="65" t="s">
        <v>445</v>
      </c>
      <c r="C976" s="70">
        <v>20</v>
      </c>
      <c r="D976" s="71">
        <v>209</v>
      </c>
      <c r="E976" s="71">
        <v>19</v>
      </c>
      <c r="F976" s="72">
        <f t="shared" si="116"/>
        <v>5.3631578947368421</v>
      </c>
      <c r="G976" s="71">
        <f t="shared" si="117"/>
        <v>11</v>
      </c>
      <c r="H976" s="71">
        <v>1120900</v>
      </c>
    </row>
    <row r="977" spans="2:8" x14ac:dyDescent="0.25">
      <c r="B977" s="65" t="s">
        <v>446</v>
      </c>
      <c r="C977" s="70">
        <v>4</v>
      </c>
      <c r="D977" s="71">
        <v>261.2</v>
      </c>
      <c r="E977" s="71">
        <v>16</v>
      </c>
      <c r="F977" s="72">
        <f t="shared" si="116"/>
        <v>3.2595712098009191</v>
      </c>
      <c r="G977" s="71">
        <f t="shared" si="117"/>
        <v>16.324999999999999</v>
      </c>
      <c r="H977" s="71">
        <v>851400</v>
      </c>
    </row>
    <row r="978" spans="2:8" x14ac:dyDescent="0.25">
      <c r="B978" s="65" t="s">
        <v>448</v>
      </c>
      <c r="C978" s="70">
        <v>1</v>
      </c>
      <c r="D978" s="71">
        <v>2.8</v>
      </c>
      <c r="E978" s="71">
        <v>0.16</v>
      </c>
      <c r="F978" s="72">
        <f t="shared" si="116"/>
        <v>5</v>
      </c>
      <c r="G978" s="71">
        <f t="shared" si="117"/>
        <v>17.5</v>
      </c>
      <c r="H978" s="71">
        <v>14000</v>
      </c>
    </row>
    <row r="979" spans="2:8" x14ac:dyDescent="0.25">
      <c r="B979" s="65" t="s">
        <v>403</v>
      </c>
      <c r="C979" s="70">
        <v>67</v>
      </c>
      <c r="D979" s="71">
        <v>784</v>
      </c>
      <c r="E979" s="71">
        <v>69</v>
      </c>
      <c r="F979" s="72">
        <f t="shared" si="116"/>
        <v>2.9995790816326529</v>
      </c>
      <c r="G979" s="71">
        <f t="shared" si="117"/>
        <v>11.362318840579711</v>
      </c>
      <c r="H979" s="71">
        <v>2351670</v>
      </c>
    </row>
    <row r="980" spans="2:8" x14ac:dyDescent="0.25">
      <c r="B980" s="65" t="s">
        <v>477</v>
      </c>
      <c r="C980" s="70">
        <v>25</v>
      </c>
      <c r="D980" s="71">
        <v>156</v>
      </c>
      <c r="E980" s="71">
        <v>13</v>
      </c>
      <c r="F980" s="72">
        <f t="shared" si="116"/>
        <v>5.2065384615384618</v>
      </c>
      <c r="G980" s="71">
        <f t="shared" si="117"/>
        <v>12</v>
      </c>
      <c r="H980" s="71">
        <v>812220</v>
      </c>
    </row>
    <row r="981" spans="2:8" x14ac:dyDescent="0.25">
      <c r="B981" s="65" t="s">
        <v>450</v>
      </c>
      <c r="C981" s="70">
        <v>136</v>
      </c>
      <c r="D981" s="71">
        <v>528.74</v>
      </c>
      <c r="E981" s="71">
        <v>77.099999999999994</v>
      </c>
      <c r="F981" s="72">
        <f t="shared" si="116"/>
        <v>2.1338442334606804</v>
      </c>
      <c r="G981" s="71">
        <f t="shared" si="117"/>
        <v>6.8578469520103766</v>
      </c>
      <c r="H981" s="71">
        <v>1128248.8</v>
      </c>
    </row>
    <row r="982" spans="2:8" x14ac:dyDescent="0.25">
      <c r="B982" s="65" t="s">
        <v>412</v>
      </c>
      <c r="C982" s="70">
        <v>30</v>
      </c>
      <c r="D982" s="71">
        <v>111</v>
      </c>
      <c r="E982" s="71">
        <v>16</v>
      </c>
      <c r="F982" s="72">
        <f t="shared" si="116"/>
        <v>3.9459459459459456</v>
      </c>
      <c r="G982" s="71">
        <f t="shared" si="117"/>
        <v>6.9375</v>
      </c>
      <c r="H982" s="71">
        <v>438000</v>
      </c>
    </row>
    <row r="983" spans="2:8" x14ac:dyDescent="0.25">
      <c r="B983" s="65" t="s">
        <v>451</v>
      </c>
      <c r="C983" s="70">
        <v>44</v>
      </c>
      <c r="D983" s="71">
        <v>174.72</v>
      </c>
      <c r="E983" s="71">
        <v>19.899999999999999</v>
      </c>
      <c r="F983" s="72">
        <f t="shared" si="116"/>
        <v>3.6974009844322344</v>
      </c>
      <c r="G983" s="71">
        <f t="shared" si="117"/>
        <v>8.7798994974874383</v>
      </c>
      <c r="H983" s="71">
        <v>646009.9</v>
      </c>
    </row>
    <row r="984" spans="2:8" x14ac:dyDescent="0.25">
      <c r="B984" s="65" t="s">
        <v>413</v>
      </c>
      <c r="C984" s="70">
        <v>100</v>
      </c>
      <c r="D984" s="71">
        <v>1403</v>
      </c>
      <c r="E984" s="71">
        <v>123</v>
      </c>
      <c r="F984" s="72">
        <f t="shared" si="116"/>
        <v>2.0659301496792586</v>
      </c>
      <c r="G984" s="71">
        <f t="shared" si="117"/>
        <v>11.40650406504065</v>
      </c>
      <c r="H984" s="71">
        <v>2898500</v>
      </c>
    </row>
    <row r="985" spans="2:8" x14ac:dyDescent="0.25">
      <c r="B985" s="65" t="s">
        <v>479</v>
      </c>
      <c r="C985" s="70">
        <v>4</v>
      </c>
      <c r="D985" s="71">
        <v>6.05</v>
      </c>
      <c r="E985" s="71">
        <v>1.22</v>
      </c>
      <c r="F985" s="72">
        <f t="shared" si="116"/>
        <v>3.6115702479338845</v>
      </c>
      <c r="G985" s="71">
        <f t="shared" si="117"/>
        <v>4.9590163934426226</v>
      </c>
      <c r="H985" s="71">
        <v>21850</v>
      </c>
    </row>
    <row r="986" spans="2:8" x14ac:dyDescent="0.25">
      <c r="B986" s="65" t="s">
        <v>494</v>
      </c>
      <c r="C986" s="70">
        <v>119</v>
      </c>
      <c r="D986" s="71">
        <v>2458</v>
      </c>
      <c r="E986" s="71">
        <v>122</v>
      </c>
      <c r="F986" s="72">
        <f t="shared" si="116"/>
        <v>3.0612693246541904</v>
      </c>
      <c r="G986" s="71">
        <f t="shared" si="117"/>
        <v>20.147540983606557</v>
      </c>
      <c r="H986" s="71">
        <v>7524600</v>
      </c>
    </row>
    <row r="987" spans="2:8" x14ac:dyDescent="0.25">
      <c r="B987" s="65" t="s">
        <v>481</v>
      </c>
      <c r="C987" s="70">
        <v>74</v>
      </c>
      <c r="D987" s="71">
        <v>1245</v>
      </c>
      <c r="E987" s="71">
        <v>108.5</v>
      </c>
      <c r="F987" s="72">
        <f t="shared" si="116"/>
        <v>3.5712449799196788</v>
      </c>
      <c r="G987" s="71">
        <f t="shared" si="117"/>
        <v>11.474654377880185</v>
      </c>
      <c r="H987" s="71">
        <v>4446200</v>
      </c>
    </row>
    <row r="988" spans="2:8" x14ac:dyDescent="0.25">
      <c r="B988" s="65" t="s">
        <v>414</v>
      </c>
      <c r="C988" s="70">
        <v>8</v>
      </c>
      <c r="D988" s="71">
        <v>50</v>
      </c>
      <c r="E988" s="71">
        <v>20</v>
      </c>
      <c r="F988" s="72">
        <f t="shared" si="116"/>
        <v>3.077</v>
      </c>
      <c r="G988" s="71">
        <f t="shared" si="117"/>
        <v>2.5</v>
      </c>
      <c r="H988" s="71">
        <v>153850</v>
      </c>
    </row>
    <row r="989" spans="2:8" x14ac:dyDescent="0.25">
      <c r="B989" s="65" t="s">
        <v>452</v>
      </c>
      <c r="C989" s="70">
        <v>50</v>
      </c>
      <c r="D989" s="71">
        <v>354</v>
      </c>
      <c r="E989" s="71">
        <v>22</v>
      </c>
      <c r="F989" s="72">
        <f t="shared" si="116"/>
        <v>1.5519209039548023</v>
      </c>
      <c r="G989" s="71">
        <f t="shared" si="117"/>
        <v>16.09090909090909</v>
      </c>
      <c r="H989" s="71">
        <v>549380</v>
      </c>
    </row>
    <row r="990" spans="2:8" x14ac:dyDescent="0.25">
      <c r="B990" s="65" t="s">
        <v>453</v>
      </c>
      <c r="C990" s="70">
        <v>49</v>
      </c>
      <c r="D990" s="71">
        <v>150</v>
      </c>
      <c r="E990" s="71">
        <v>22.5</v>
      </c>
      <c r="F990" s="72">
        <f t="shared" si="116"/>
        <v>3.7033333333333336</v>
      </c>
      <c r="G990" s="71">
        <f t="shared" si="117"/>
        <v>6.666666666666667</v>
      </c>
      <c r="H990" s="71">
        <v>555500</v>
      </c>
    </row>
    <row r="991" spans="2:8" x14ac:dyDescent="0.25">
      <c r="B991" s="65" t="s">
        <v>482</v>
      </c>
      <c r="C991" s="70">
        <v>7</v>
      </c>
      <c r="D991" s="71">
        <v>2.9</v>
      </c>
      <c r="E991" s="71">
        <v>0.33</v>
      </c>
      <c r="F991" s="72">
        <f t="shared" si="116"/>
        <v>8.4482758620689662</v>
      </c>
      <c r="G991" s="71">
        <f t="shared" si="117"/>
        <v>8.7878787878787872</v>
      </c>
      <c r="H991" s="71">
        <v>24500</v>
      </c>
    </row>
    <row r="992" spans="2:8" x14ac:dyDescent="0.25">
      <c r="B992" s="65" t="s">
        <v>483</v>
      </c>
      <c r="C992" s="70">
        <v>12</v>
      </c>
      <c r="D992" s="71">
        <v>35.1</v>
      </c>
      <c r="E992" s="71">
        <v>2.6</v>
      </c>
      <c r="F992" s="72">
        <f t="shared" si="116"/>
        <v>4.2797720797720791</v>
      </c>
      <c r="G992" s="71">
        <f t="shared" si="117"/>
        <v>13.5</v>
      </c>
      <c r="H992" s="71">
        <v>150220</v>
      </c>
    </row>
    <row r="993" spans="2:8" x14ac:dyDescent="0.25">
      <c r="B993" s="7" t="s">
        <v>614</v>
      </c>
      <c r="C993" s="8">
        <f>SUM(C943:C992)</f>
        <v>2306</v>
      </c>
      <c r="D993" s="9">
        <f>SUM(D943:D992)</f>
        <v>16472.23</v>
      </c>
      <c r="E993" s="9">
        <f>SUM(E943:E992)</f>
        <v>1927.4100000000003</v>
      </c>
      <c r="F993" s="10">
        <f t="shared" si="116"/>
        <v>3.7772281105836916</v>
      </c>
      <c r="G993" s="11">
        <f t="shared" si="117"/>
        <v>8.5463030699228479</v>
      </c>
      <c r="H993" s="9">
        <f>SUM(H943:H992)</f>
        <v>62219370.199999996</v>
      </c>
    </row>
    <row r="994" spans="2:8" x14ac:dyDescent="0.25">
      <c r="B994" s="19" t="s">
        <v>615</v>
      </c>
      <c r="C994" s="12"/>
      <c r="D994" s="1"/>
      <c r="E994" s="1"/>
      <c r="G994" s="13"/>
    </row>
    <row r="995" spans="2:8" x14ac:dyDescent="0.25">
      <c r="B995" s="65" t="s">
        <v>510</v>
      </c>
      <c r="C995" s="70">
        <v>6</v>
      </c>
      <c r="D995" s="71">
        <v>70.5</v>
      </c>
      <c r="E995" s="71">
        <v>1.45</v>
      </c>
      <c r="F995" s="72">
        <f t="shared" ref="F995:F1028" si="118">(H995/D995)/1000</f>
        <v>3.4638297872340429</v>
      </c>
      <c r="G995" s="71">
        <f t="shared" ref="G995:G1028" si="119">D995/E995</f>
        <v>48.620689655172413</v>
      </c>
      <c r="H995" s="71">
        <v>244200</v>
      </c>
    </row>
    <row r="996" spans="2:8" x14ac:dyDescent="0.25">
      <c r="B996" s="65" t="s">
        <v>426</v>
      </c>
      <c r="C996" s="70">
        <v>363</v>
      </c>
      <c r="D996" s="71">
        <v>9600</v>
      </c>
      <c r="E996" s="71">
        <v>128</v>
      </c>
      <c r="F996" s="72">
        <f t="shared" si="118"/>
        <v>4.8492968750000003</v>
      </c>
      <c r="G996" s="71">
        <f t="shared" si="119"/>
        <v>75</v>
      </c>
      <c r="H996" s="71">
        <v>46553250</v>
      </c>
    </row>
    <row r="997" spans="2:8" x14ac:dyDescent="0.25">
      <c r="B997" s="65" t="s">
        <v>427</v>
      </c>
      <c r="C997" s="70">
        <v>4</v>
      </c>
      <c r="D997" s="71">
        <v>1726</v>
      </c>
      <c r="E997" s="71">
        <v>23.4</v>
      </c>
      <c r="F997" s="72">
        <f t="shared" si="118"/>
        <v>4.6144495944380068</v>
      </c>
      <c r="G997" s="71">
        <f t="shared" si="119"/>
        <v>73.760683760683762</v>
      </c>
      <c r="H997" s="71">
        <v>7964540</v>
      </c>
    </row>
    <row r="998" spans="2:8" x14ac:dyDescent="0.25">
      <c r="B998" s="65" t="s">
        <v>463</v>
      </c>
      <c r="C998" s="70">
        <v>178</v>
      </c>
      <c r="D998" s="71">
        <v>10970</v>
      </c>
      <c r="E998" s="71">
        <v>172</v>
      </c>
      <c r="F998" s="72">
        <f t="shared" si="118"/>
        <v>4.3518687329079304</v>
      </c>
      <c r="G998" s="71">
        <f t="shared" si="119"/>
        <v>63.779069767441861</v>
      </c>
      <c r="H998" s="71">
        <v>47740000</v>
      </c>
    </row>
    <row r="999" spans="2:8" x14ac:dyDescent="0.25">
      <c r="B999" s="65" t="s">
        <v>428</v>
      </c>
      <c r="C999" s="70">
        <v>8</v>
      </c>
      <c r="D999" s="71">
        <v>497.6</v>
      </c>
      <c r="E999" s="71">
        <v>8.2899999999999991</v>
      </c>
      <c r="F999" s="72">
        <f t="shared" si="118"/>
        <v>2.0686334405144695</v>
      </c>
      <c r="G999" s="71">
        <f t="shared" si="119"/>
        <v>60.024125452352237</v>
      </c>
      <c r="H999" s="71">
        <v>1029352</v>
      </c>
    </row>
    <row r="1000" spans="2:8" x14ac:dyDescent="0.25">
      <c r="B1000" s="65" t="s">
        <v>430</v>
      </c>
      <c r="C1000" s="70">
        <v>8</v>
      </c>
      <c r="D1000" s="71">
        <v>455</v>
      </c>
      <c r="E1000" s="71">
        <v>13</v>
      </c>
      <c r="F1000" s="72">
        <f t="shared" si="118"/>
        <v>3.2417582417582418</v>
      </c>
      <c r="G1000" s="71">
        <f t="shared" si="119"/>
        <v>35</v>
      </c>
      <c r="H1000" s="71">
        <v>1475000</v>
      </c>
    </row>
    <row r="1001" spans="2:8" x14ac:dyDescent="0.25">
      <c r="B1001" s="65" t="s">
        <v>399</v>
      </c>
      <c r="C1001" s="70">
        <v>40</v>
      </c>
      <c r="D1001" s="71">
        <v>1419</v>
      </c>
      <c r="E1001" s="71">
        <v>22.8</v>
      </c>
      <c r="F1001" s="72">
        <f t="shared" si="118"/>
        <v>3.7916138125440453</v>
      </c>
      <c r="G1001" s="71">
        <f t="shared" si="119"/>
        <v>62.236842105263158</v>
      </c>
      <c r="H1001" s="71">
        <v>5380300</v>
      </c>
    </row>
    <row r="1002" spans="2:8" x14ac:dyDescent="0.25">
      <c r="B1002" s="65" t="s">
        <v>467</v>
      </c>
      <c r="C1002" s="70">
        <v>35</v>
      </c>
      <c r="D1002" s="71">
        <v>2351</v>
      </c>
      <c r="E1002" s="71">
        <v>47</v>
      </c>
      <c r="F1002" s="72">
        <f t="shared" si="118"/>
        <v>2.3800638026371757</v>
      </c>
      <c r="G1002" s="71">
        <f t="shared" si="119"/>
        <v>50.021276595744681</v>
      </c>
      <c r="H1002" s="71">
        <v>5595530</v>
      </c>
    </row>
    <row r="1003" spans="2:8" x14ac:dyDescent="0.25">
      <c r="B1003" s="65" t="s">
        <v>400</v>
      </c>
      <c r="C1003" s="70">
        <v>10</v>
      </c>
      <c r="D1003" s="71">
        <v>340</v>
      </c>
      <c r="E1003" s="71">
        <v>7.2</v>
      </c>
      <c r="F1003" s="72">
        <f t="shared" si="118"/>
        <v>5.1066176470588234</v>
      </c>
      <c r="G1003" s="71">
        <f t="shared" si="119"/>
        <v>47.222222222222221</v>
      </c>
      <c r="H1003" s="71">
        <v>1736250</v>
      </c>
    </row>
    <row r="1004" spans="2:8" x14ac:dyDescent="0.25">
      <c r="B1004" s="65" t="s">
        <v>468</v>
      </c>
      <c r="C1004" s="70">
        <v>20</v>
      </c>
      <c r="D1004" s="71">
        <v>1046</v>
      </c>
      <c r="E1004" s="71">
        <v>15</v>
      </c>
      <c r="F1004" s="72">
        <f t="shared" si="118"/>
        <v>3.9024856596558317</v>
      </c>
      <c r="G1004" s="71">
        <f t="shared" si="119"/>
        <v>69.733333333333334</v>
      </c>
      <c r="H1004" s="71">
        <v>4082000</v>
      </c>
    </row>
    <row r="1005" spans="2:8" x14ac:dyDescent="0.25">
      <c r="B1005" s="65" t="s">
        <v>471</v>
      </c>
      <c r="C1005" s="70">
        <v>7</v>
      </c>
      <c r="D1005" s="71">
        <v>147.9</v>
      </c>
      <c r="E1005" s="71">
        <v>3.95</v>
      </c>
      <c r="F1005" s="72">
        <f t="shared" si="118"/>
        <v>4.8711088573360373</v>
      </c>
      <c r="G1005" s="71">
        <f t="shared" si="119"/>
        <v>37.443037974683541</v>
      </c>
      <c r="H1005" s="71">
        <v>720437</v>
      </c>
    </row>
    <row r="1006" spans="2:8" x14ac:dyDescent="0.25">
      <c r="B1006" s="65" t="s">
        <v>472</v>
      </c>
      <c r="C1006" s="70">
        <v>5</v>
      </c>
      <c r="D1006" s="71">
        <v>1223.8</v>
      </c>
      <c r="E1006" s="71">
        <v>18.5</v>
      </c>
      <c r="F1006" s="72">
        <f t="shared" si="118"/>
        <v>4.92568230102958</v>
      </c>
      <c r="G1006" s="71">
        <f t="shared" si="119"/>
        <v>66.151351351351352</v>
      </c>
      <c r="H1006" s="71">
        <v>6028050</v>
      </c>
    </row>
    <row r="1007" spans="2:8" x14ac:dyDescent="0.25">
      <c r="B1007" s="65" t="s">
        <v>437</v>
      </c>
      <c r="C1007" s="70">
        <v>111</v>
      </c>
      <c r="D1007" s="71">
        <v>6180</v>
      </c>
      <c r="E1007" s="71">
        <v>90.5</v>
      </c>
      <c r="F1007" s="72">
        <f t="shared" si="118"/>
        <v>3.8440453074433658</v>
      </c>
      <c r="G1007" s="71">
        <f t="shared" si="119"/>
        <v>68.287292817679557</v>
      </c>
      <c r="H1007" s="71">
        <v>23756200</v>
      </c>
    </row>
    <row r="1008" spans="2:8" x14ac:dyDescent="0.25">
      <c r="B1008" s="65" t="s">
        <v>474</v>
      </c>
      <c r="C1008" s="70">
        <v>123</v>
      </c>
      <c r="D1008" s="71">
        <v>5208.3</v>
      </c>
      <c r="E1008" s="71">
        <v>60.14</v>
      </c>
      <c r="F1008" s="72">
        <f t="shared" si="118"/>
        <v>4.8754459228539062</v>
      </c>
      <c r="G1008" s="71">
        <f t="shared" si="119"/>
        <v>86.602926504822079</v>
      </c>
      <c r="H1008" s="71">
        <v>25392785</v>
      </c>
    </row>
    <row r="1009" spans="2:8" x14ac:dyDescent="0.25">
      <c r="B1009" s="65" t="s">
        <v>476</v>
      </c>
      <c r="C1009" s="70">
        <v>75</v>
      </c>
      <c r="D1009" s="71">
        <v>9578.2800000000007</v>
      </c>
      <c r="E1009" s="71">
        <v>145.55000000000001</v>
      </c>
      <c r="F1009" s="72">
        <f t="shared" si="118"/>
        <v>4.7512492848402843</v>
      </c>
      <c r="G1009" s="71">
        <f t="shared" si="119"/>
        <v>65.807488835451736</v>
      </c>
      <c r="H1009" s="71">
        <v>45508796</v>
      </c>
    </row>
    <row r="1010" spans="2:8" x14ac:dyDescent="0.25">
      <c r="B1010" s="65" t="s">
        <v>402</v>
      </c>
      <c r="C1010" s="70">
        <v>31</v>
      </c>
      <c r="D1010" s="71">
        <v>685</v>
      </c>
      <c r="E1010" s="71">
        <v>16.7</v>
      </c>
      <c r="F1010" s="72">
        <f t="shared" si="118"/>
        <v>3.5978102189781023</v>
      </c>
      <c r="G1010" s="71">
        <f t="shared" si="119"/>
        <v>41.017964071856291</v>
      </c>
      <c r="H1010" s="71">
        <v>2464500</v>
      </c>
    </row>
    <row r="1011" spans="2:8" x14ac:dyDescent="0.25">
      <c r="B1011" s="65" t="s">
        <v>441</v>
      </c>
      <c r="C1011" s="70">
        <v>9</v>
      </c>
      <c r="D1011" s="71">
        <v>213</v>
      </c>
      <c r="E1011" s="71">
        <v>5</v>
      </c>
      <c r="F1011" s="72">
        <f t="shared" si="118"/>
        <v>4.3915492957746487</v>
      </c>
      <c r="G1011" s="71">
        <f t="shared" si="119"/>
        <v>42.6</v>
      </c>
      <c r="H1011" s="71">
        <v>935400</v>
      </c>
    </row>
    <row r="1012" spans="2:8" x14ac:dyDescent="0.25">
      <c r="B1012" s="65" t="s">
        <v>442</v>
      </c>
      <c r="C1012" s="70">
        <v>2</v>
      </c>
      <c r="D1012" s="71">
        <v>3</v>
      </c>
      <c r="E1012" s="71">
        <v>0.8</v>
      </c>
      <c r="F1012" s="72">
        <f t="shared" si="118"/>
        <v>4.9333333333333327</v>
      </c>
      <c r="G1012" s="71">
        <f t="shared" si="119"/>
        <v>3.75</v>
      </c>
      <c r="H1012" s="71">
        <v>14800</v>
      </c>
    </row>
    <row r="1013" spans="2:8" x14ac:dyDescent="0.25">
      <c r="B1013" s="65" t="s">
        <v>443</v>
      </c>
      <c r="C1013" s="70">
        <v>3</v>
      </c>
      <c r="D1013" s="71">
        <v>43</v>
      </c>
      <c r="E1013" s="71">
        <v>2.5</v>
      </c>
      <c r="F1013" s="72">
        <f t="shared" si="118"/>
        <v>5.3860465116279075</v>
      </c>
      <c r="G1013" s="71">
        <f t="shared" si="119"/>
        <v>17.2</v>
      </c>
      <c r="H1013" s="71">
        <v>231600</v>
      </c>
    </row>
    <row r="1014" spans="2:8" x14ac:dyDescent="0.25">
      <c r="B1014" s="65" t="s">
        <v>446</v>
      </c>
      <c r="C1014" s="70">
        <v>1</v>
      </c>
      <c r="D1014" s="71">
        <v>259.82</v>
      </c>
      <c r="E1014" s="71">
        <v>5.0999999999999996</v>
      </c>
      <c r="F1014" s="72">
        <f t="shared" si="118"/>
        <v>6.0170002309291046</v>
      </c>
      <c r="G1014" s="71">
        <f t="shared" si="119"/>
        <v>50.945098039215686</v>
      </c>
      <c r="H1014" s="71">
        <v>1563337</v>
      </c>
    </row>
    <row r="1015" spans="2:8" x14ac:dyDescent="0.25">
      <c r="B1015" s="65" t="s">
        <v>477</v>
      </c>
      <c r="C1015" s="70">
        <v>32</v>
      </c>
      <c r="D1015" s="71">
        <v>2163</v>
      </c>
      <c r="E1015" s="71">
        <v>30.5</v>
      </c>
      <c r="F1015" s="72">
        <f t="shared" si="118"/>
        <v>4.6659177068885809</v>
      </c>
      <c r="G1015" s="71">
        <f t="shared" si="119"/>
        <v>70.918032786885249</v>
      </c>
      <c r="H1015" s="71">
        <v>10092380</v>
      </c>
    </row>
    <row r="1016" spans="2:8" x14ac:dyDescent="0.25">
      <c r="B1016" s="65" t="s">
        <v>450</v>
      </c>
      <c r="C1016" s="70">
        <v>53</v>
      </c>
      <c r="D1016" s="71">
        <v>856.93</v>
      </c>
      <c r="E1016" s="71">
        <v>18.93</v>
      </c>
      <c r="F1016" s="72">
        <f t="shared" si="118"/>
        <v>2.7995049770693052</v>
      </c>
      <c r="G1016" s="71">
        <f t="shared" si="119"/>
        <v>45.268357105124139</v>
      </c>
      <c r="H1016" s="71">
        <v>2398979.7999999998</v>
      </c>
    </row>
    <row r="1017" spans="2:8" x14ac:dyDescent="0.25">
      <c r="B1017" s="65" t="s">
        <v>412</v>
      </c>
      <c r="C1017" s="70">
        <v>8</v>
      </c>
      <c r="D1017" s="71">
        <v>54</v>
      </c>
      <c r="E1017" s="71">
        <v>4.5</v>
      </c>
      <c r="F1017" s="72">
        <f t="shared" si="118"/>
        <v>3.3703703703703702</v>
      </c>
      <c r="G1017" s="71">
        <f t="shared" si="119"/>
        <v>12</v>
      </c>
      <c r="H1017" s="71">
        <v>182000</v>
      </c>
    </row>
    <row r="1018" spans="2:8" x14ac:dyDescent="0.25">
      <c r="B1018" s="65" t="s">
        <v>499</v>
      </c>
      <c r="C1018" s="70">
        <v>143</v>
      </c>
      <c r="D1018" s="71">
        <v>7560</v>
      </c>
      <c r="E1018" s="71">
        <v>108</v>
      </c>
      <c r="F1018" s="72">
        <f t="shared" si="118"/>
        <v>2.3171296296296298</v>
      </c>
      <c r="G1018" s="71">
        <f t="shared" si="119"/>
        <v>70</v>
      </c>
      <c r="H1018" s="71">
        <v>17517500</v>
      </c>
    </row>
    <row r="1019" spans="2:8" x14ac:dyDescent="0.25">
      <c r="B1019" s="65" t="s">
        <v>478</v>
      </c>
      <c r="C1019" s="70">
        <v>206</v>
      </c>
      <c r="D1019" s="71">
        <v>4740</v>
      </c>
      <c r="E1019" s="71">
        <v>78</v>
      </c>
      <c r="F1019" s="72">
        <f t="shared" si="118"/>
        <v>2.4226582278481015</v>
      </c>
      <c r="G1019" s="71">
        <f t="shared" si="119"/>
        <v>60.769230769230766</v>
      </c>
      <c r="H1019" s="71">
        <v>11483400</v>
      </c>
    </row>
    <row r="1020" spans="2:8" x14ac:dyDescent="0.25">
      <c r="B1020" s="65" t="s">
        <v>494</v>
      </c>
      <c r="C1020" s="70">
        <v>59</v>
      </c>
      <c r="D1020" s="71">
        <v>4320</v>
      </c>
      <c r="E1020" s="71">
        <v>72</v>
      </c>
      <c r="F1020" s="72">
        <f t="shared" si="118"/>
        <v>3.3341666666666665</v>
      </c>
      <c r="G1020" s="71">
        <f t="shared" si="119"/>
        <v>60</v>
      </c>
      <c r="H1020" s="71">
        <v>14403600</v>
      </c>
    </row>
    <row r="1021" spans="2:8" x14ac:dyDescent="0.25">
      <c r="B1021" s="65" t="s">
        <v>513</v>
      </c>
      <c r="C1021" s="70">
        <v>34</v>
      </c>
      <c r="D1021" s="71">
        <v>1440</v>
      </c>
      <c r="E1021" s="71">
        <v>24</v>
      </c>
      <c r="F1021" s="72">
        <f t="shared" si="118"/>
        <v>3.15</v>
      </c>
      <c r="G1021" s="71">
        <f t="shared" si="119"/>
        <v>60</v>
      </c>
      <c r="H1021" s="71">
        <v>4536000</v>
      </c>
    </row>
    <row r="1022" spans="2:8" x14ac:dyDescent="0.25">
      <c r="B1022" s="65" t="s">
        <v>452</v>
      </c>
      <c r="C1022" s="70">
        <v>950</v>
      </c>
      <c r="D1022" s="71">
        <v>16922</v>
      </c>
      <c r="E1022" s="71">
        <v>273</v>
      </c>
      <c r="F1022" s="72">
        <f t="shared" si="118"/>
        <v>2.8539853445219241</v>
      </c>
      <c r="G1022" s="71">
        <f t="shared" si="119"/>
        <v>61.985347985347985</v>
      </c>
      <c r="H1022" s="71">
        <v>48295140</v>
      </c>
    </row>
    <row r="1023" spans="2:8" x14ac:dyDescent="0.25">
      <c r="B1023" s="65" t="s">
        <v>453</v>
      </c>
      <c r="C1023" s="70">
        <v>2</v>
      </c>
      <c r="D1023" s="71">
        <v>22</v>
      </c>
      <c r="E1023" s="71">
        <v>2</v>
      </c>
      <c r="F1023" s="72">
        <f t="shared" si="118"/>
        <v>6.4318181818181817</v>
      </c>
      <c r="G1023" s="71">
        <f t="shared" si="119"/>
        <v>11</v>
      </c>
      <c r="H1023" s="71">
        <v>141500</v>
      </c>
    </row>
    <row r="1024" spans="2:8" x14ac:dyDescent="0.25">
      <c r="B1024" s="65" t="s">
        <v>503</v>
      </c>
      <c r="C1024" s="70">
        <v>10</v>
      </c>
      <c r="D1024" s="71">
        <v>153.15</v>
      </c>
      <c r="E1024" s="71">
        <v>2.59</v>
      </c>
      <c r="F1024" s="72">
        <f t="shared" si="118"/>
        <v>2.9757329415605613</v>
      </c>
      <c r="G1024" s="71">
        <f t="shared" si="119"/>
        <v>59.131274131274139</v>
      </c>
      <c r="H1024" s="71">
        <v>455733.5</v>
      </c>
    </row>
    <row r="1025" spans="2:8" x14ac:dyDescent="0.25">
      <c r="B1025" s="65" t="s">
        <v>404</v>
      </c>
      <c r="C1025" s="70">
        <v>141</v>
      </c>
      <c r="D1025" s="71">
        <v>5813.3</v>
      </c>
      <c r="E1025" s="71">
        <v>95.3</v>
      </c>
      <c r="F1025" s="72">
        <f t="shared" si="118"/>
        <v>4.7510598111227704</v>
      </c>
      <c r="G1025" s="71">
        <f t="shared" si="119"/>
        <v>61.000000000000007</v>
      </c>
      <c r="H1025" s="71">
        <v>27619336</v>
      </c>
    </row>
    <row r="1026" spans="2:8" x14ac:dyDescent="0.25">
      <c r="B1026" s="65" t="s">
        <v>405</v>
      </c>
      <c r="C1026" s="70">
        <v>3</v>
      </c>
      <c r="D1026" s="71">
        <v>509.83</v>
      </c>
      <c r="E1026" s="71">
        <v>7.41</v>
      </c>
      <c r="F1026" s="72">
        <f t="shared" si="118"/>
        <v>3.4873646117333235</v>
      </c>
      <c r="G1026" s="71">
        <f t="shared" si="119"/>
        <v>68.802968960863694</v>
      </c>
      <c r="H1026" s="71">
        <v>1777963.1</v>
      </c>
    </row>
    <row r="1027" spans="2:8" x14ac:dyDescent="0.25">
      <c r="B1027" s="65" t="s">
        <v>455</v>
      </c>
      <c r="C1027" s="70">
        <v>11</v>
      </c>
      <c r="D1027" s="71">
        <v>278.10000000000002</v>
      </c>
      <c r="E1027" s="71">
        <v>16.2</v>
      </c>
      <c r="F1027" s="72">
        <f t="shared" si="118"/>
        <v>8.1037756202804747</v>
      </c>
      <c r="G1027" s="71">
        <f t="shared" si="119"/>
        <v>17.166666666666668</v>
      </c>
      <c r="H1027" s="71">
        <v>2253660</v>
      </c>
    </row>
    <row r="1028" spans="2:8" x14ac:dyDescent="0.25">
      <c r="B1028" s="7" t="s">
        <v>616</v>
      </c>
      <c r="C1028" s="8">
        <f>SUM(C995:C1027)</f>
        <v>2691</v>
      </c>
      <c r="D1028" s="9">
        <f>SUM(D995:D1027)</f>
        <v>96849.510000000009</v>
      </c>
      <c r="E1028" s="9">
        <f>SUM(E995:E1027)</f>
        <v>1519.31</v>
      </c>
      <c r="F1028" s="10">
        <f t="shared" si="118"/>
        <v>3.8159565226504499</v>
      </c>
      <c r="G1028" s="11">
        <f t="shared" si="119"/>
        <v>63.745720096622819</v>
      </c>
      <c r="H1028" s="9">
        <f>SUM(H995:H1027)</f>
        <v>369573519.40000004</v>
      </c>
    </row>
    <row r="1029" spans="2:8" x14ac:dyDescent="0.25">
      <c r="B1029" s="19" t="s">
        <v>617</v>
      </c>
      <c r="C1029" s="12"/>
      <c r="D1029" s="1"/>
      <c r="E1029" s="1"/>
      <c r="G1029" s="13"/>
    </row>
    <row r="1030" spans="2:8" x14ac:dyDescent="0.25">
      <c r="B1030" s="65" t="s">
        <v>474</v>
      </c>
      <c r="C1030" s="70">
        <v>4</v>
      </c>
      <c r="D1030" s="71">
        <v>50</v>
      </c>
      <c r="E1030" s="71">
        <v>3.04</v>
      </c>
      <c r="F1030" s="72">
        <f>(H1030/D1030)/1000</f>
        <v>8.4324399999999997</v>
      </c>
      <c r="G1030" s="71">
        <f>D1030/E1030</f>
        <v>16.44736842105263</v>
      </c>
      <c r="H1030" s="71">
        <v>421622</v>
      </c>
    </row>
    <row r="1031" spans="2:8" x14ac:dyDescent="0.25">
      <c r="B1031" s="65" t="s">
        <v>503</v>
      </c>
      <c r="C1031" s="70">
        <v>40</v>
      </c>
      <c r="D1031" s="71">
        <v>111.47</v>
      </c>
      <c r="E1031" s="71">
        <v>2.0499999999999998</v>
      </c>
      <c r="F1031" s="72">
        <f>(H1031/D1031)/1000</f>
        <v>11.32709697676505</v>
      </c>
      <c r="G1031" s="71">
        <f>D1031/E1031</f>
        <v>54.375609756097568</v>
      </c>
      <c r="H1031" s="71">
        <v>1262631.5</v>
      </c>
    </row>
    <row r="1032" spans="2:8" x14ac:dyDescent="0.25">
      <c r="B1032" s="65" t="s">
        <v>455</v>
      </c>
      <c r="C1032" s="70">
        <v>19</v>
      </c>
      <c r="D1032" s="71">
        <v>193.08</v>
      </c>
      <c r="E1032" s="71">
        <v>11.41</v>
      </c>
      <c r="F1032" s="72">
        <f>(H1032/D1032)/1000</f>
        <v>8.0290035218562252</v>
      </c>
      <c r="G1032" s="71">
        <f>D1032/E1032</f>
        <v>16.921998247151624</v>
      </c>
      <c r="H1032" s="71">
        <v>1550240</v>
      </c>
    </row>
    <row r="1033" spans="2:8" x14ac:dyDescent="0.25">
      <c r="B1033" s="7" t="s">
        <v>618</v>
      </c>
      <c r="C1033" s="8">
        <f t="shared" ref="C1033:E1033" si="120">SUM(C1030:C1032)</f>
        <v>63</v>
      </c>
      <c r="D1033" s="9">
        <f t="shared" si="120"/>
        <v>354.55</v>
      </c>
      <c r="E1033" s="9">
        <f t="shared" si="120"/>
        <v>16.5</v>
      </c>
      <c r="F1033" s="10">
        <f>(H1033/D1033)/1000</f>
        <v>9.1228134254689053</v>
      </c>
      <c r="G1033" s="11">
        <f>D1033/E1033</f>
        <v>21.487878787878788</v>
      </c>
      <c r="H1033" s="9">
        <f>SUM(H1030:H1032)</f>
        <v>3234493.5</v>
      </c>
    </row>
    <row r="1034" spans="2:8" x14ac:dyDescent="0.25">
      <c r="B1034" s="19" t="s">
        <v>619</v>
      </c>
      <c r="C1034" s="12"/>
      <c r="D1034" s="1"/>
      <c r="E1034" s="1"/>
      <c r="G1034" s="13"/>
    </row>
    <row r="1035" spans="2:8" x14ac:dyDescent="0.25">
      <c r="B1035" s="65" t="s">
        <v>437</v>
      </c>
      <c r="C1035" s="70">
        <v>62</v>
      </c>
      <c r="D1035" s="71">
        <v>2573</v>
      </c>
      <c r="E1035" s="71">
        <v>40.5</v>
      </c>
      <c r="F1035" s="72">
        <f t="shared" ref="F1035:F1040" si="121">(H1035/D1035)/1000</f>
        <v>6.0434512242518457</v>
      </c>
      <c r="G1035" s="71">
        <f t="shared" ref="G1035:G1040" si="122">D1035/E1035</f>
        <v>63.530864197530867</v>
      </c>
      <c r="H1035" s="71">
        <v>15549800</v>
      </c>
    </row>
    <row r="1036" spans="2:8" x14ac:dyDescent="0.25">
      <c r="B1036" s="65" t="s">
        <v>474</v>
      </c>
      <c r="C1036" s="70">
        <v>30</v>
      </c>
      <c r="D1036" s="71">
        <v>923.7</v>
      </c>
      <c r="E1036" s="71">
        <v>10.01</v>
      </c>
      <c r="F1036" s="72">
        <f t="shared" si="121"/>
        <v>4.8597791490743747</v>
      </c>
      <c r="G1036" s="71">
        <f t="shared" si="122"/>
        <v>92.27772227772229</v>
      </c>
      <c r="H1036" s="71">
        <v>4488978</v>
      </c>
    </row>
    <row r="1037" spans="2:8" x14ac:dyDescent="0.25">
      <c r="B1037" s="65" t="s">
        <v>476</v>
      </c>
      <c r="C1037" s="70">
        <v>122</v>
      </c>
      <c r="D1037" s="71">
        <v>4629.78</v>
      </c>
      <c r="E1037" s="71">
        <v>38.299999999999997</v>
      </c>
      <c r="F1037" s="72">
        <f t="shared" si="121"/>
        <v>7.1151825788698391</v>
      </c>
      <c r="G1037" s="71">
        <f t="shared" si="122"/>
        <v>120.88198433420365</v>
      </c>
      <c r="H1037" s="71">
        <v>32941730</v>
      </c>
    </row>
    <row r="1038" spans="2:8" x14ac:dyDescent="0.25">
      <c r="B1038" s="65" t="s">
        <v>503</v>
      </c>
      <c r="C1038" s="70">
        <v>21</v>
      </c>
      <c r="D1038" s="71">
        <v>227.34</v>
      </c>
      <c r="E1038" s="71">
        <v>2.5299999999999998</v>
      </c>
      <c r="F1038" s="72">
        <f t="shared" si="121"/>
        <v>5.1542429840767134</v>
      </c>
      <c r="G1038" s="71">
        <f t="shared" si="122"/>
        <v>89.857707509881436</v>
      </c>
      <c r="H1038" s="71">
        <v>1171765.6000000001</v>
      </c>
    </row>
    <row r="1039" spans="2:8" x14ac:dyDescent="0.25">
      <c r="B1039" s="65" t="s">
        <v>455</v>
      </c>
      <c r="C1039" s="70">
        <v>60</v>
      </c>
      <c r="D1039" s="71">
        <v>4328.8</v>
      </c>
      <c r="E1039" s="71">
        <v>236</v>
      </c>
      <c r="F1039" s="72">
        <f t="shared" si="121"/>
        <v>5.6066461836998709</v>
      </c>
      <c r="G1039" s="71">
        <f t="shared" si="122"/>
        <v>18.342372881355931</v>
      </c>
      <c r="H1039" s="71">
        <v>24270050</v>
      </c>
    </row>
    <row r="1040" spans="2:8" x14ac:dyDescent="0.25">
      <c r="B1040" s="7" t="s">
        <v>620</v>
      </c>
      <c r="C1040" s="8">
        <f>SUM(C1035:C1039)</f>
        <v>295</v>
      </c>
      <c r="D1040" s="9">
        <f>SUM(D1035:D1039)</f>
        <v>12682.619999999999</v>
      </c>
      <c r="E1040" s="9">
        <f>SUM(E1035:E1039)</f>
        <v>327.34000000000003</v>
      </c>
      <c r="F1040" s="10">
        <f t="shared" si="121"/>
        <v>6.1834481834195136</v>
      </c>
      <c r="G1040" s="11">
        <f t="shared" si="122"/>
        <v>38.744485855685213</v>
      </c>
      <c r="H1040" s="9">
        <f>SUM(H1035:H1039)</f>
        <v>78422323.599999994</v>
      </c>
    </row>
    <row r="1041" spans="2:8" x14ac:dyDescent="0.25">
      <c r="B1041" s="19" t="s">
        <v>621</v>
      </c>
      <c r="C1041" s="12"/>
      <c r="D1041" s="1"/>
      <c r="E1041" s="1"/>
      <c r="G1041" s="13"/>
    </row>
    <row r="1042" spans="2:8" x14ac:dyDescent="0.25">
      <c r="B1042" s="65" t="s">
        <v>426</v>
      </c>
      <c r="C1042" s="70">
        <v>186</v>
      </c>
      <c r="D1042" s="71">
        <v>1008</v>
      </c>
      <c r="E1042" s="71">
        <v>56</v>
      </c>
      <c r="F1042" s="72">
        <f t="shared" ref="F1042:F1059" si="123">(H1042/D1042)/1000</f>
        <v>5.1196428571428569</v>
      </c>
      <c r="G1042" s="71">
        <f t="shared" ref="G1042:G1059" si="124">D1042/E1042</f>
        <v>18</v>
      </c>
      <c r="H1042" s="71">
        <v>5160600</v>
      </c>
    </row>
    <row r="1043" spans="2:8" x14ac:dyDescent="0.25">
      <c r="B1043" s="65" t="s">
        <v>408</v>
      </c>
      <c r="C1043" s="70">
        <v>3</v>
      </c>
      <c r="D1043" s="71">
        <v>0.8</v>
      </c>
      <c r="E1043" s="71">
        <v>1.1000000000000001</v>
      </c>
      <c r="F1043" s="72">
        <f t="shared" si="123"/>
        <v>2.6625000000000001</v>
      </c>
      <c r="G1043" s="71">
        <f t="shared" si="124"/>
        <v>0.72727272727272729</v>
      </c>
      <c r="H1043" s="71">
        <v>2130</v>
      </c>
    </row>
    <row r="1044" spans="2:8" x14ac:dyDescent="0.25">
      <c r="B1044" s="65" t="s">
        <v>428</v>
      </c>
      <c r="C1044" s="70">
        <v>3</v>
      </c>
      <c r="D1044" s="71">
        <v>27</v>
      </c>
      <c r="E1044" s="71">
        <v>1.53</v>
      </c>
      <c r="F1044" s="72">
        <f t="shared" si="123"/>
        <v>2.9222222222222221</v>
      </c>
      <c r="G1044" s="71">
        <f t="shared" si="124"/>
        <v>17.647058823529413</v>
      </c>
      <c r="H1044" s="71">
        <v>78900</v>
      </c>
    </row>
    <row r="1045" spans="2:8" x14ac:dyDescent="0.25">
      <c r="B1045" s="65" t="s">
        <v>399</v>
      </c>
      <c r="C1045" s="70">
        <v>10</v>
      </c>
      <c r="D1045" s="71">
        <v>177.9</v>
      </c>
      <c r="E1045" s="71">
        <v>10.3</v>
      </c>
      <c r="F1045" s="72">
        <f t="shared" si="123"/>
        <v>5.8287802136031477</v>
      </c>
      <c r="G1045" s="71">
        <f t="shared" si="124"/>
        <v>17.271844660194173</v>
      </c>
      <c r="H1045" s="71">
        <v>1036940</v>
      </c>
    </row>
    <row r="1046" spans="2:8" x14ac:dyDescent="0.25">
      <c r="B1046" s="65" t="s">
        <v>431</v>
      </c>
      <c r="C1046" s="70">
        <v>2</v>
      </c>
      <c r="D1046" s="71">
        <v>49.6</v>
      </c>
      <c r="E1046" s="71">
        <v>7.35</v>
      </c>
      <c r="F1046" s="72">
        <f t="shared" si="123"/>
        <v>4.6992943548387096</v>
      </c>
      <c r="G1046" s="71">
        <f t="shared" si="124"/>
        <v>6.7482993197278915</v>
      </c>
      <c r="H1046" s="71">
        <v>233085</v>
      </c>
    </row>
    <row r="1047" spans="2:8" x14ac:dyDescent="0.25">
      <c r="B1047" s="65" t="s">
        <v>400</v>
      </c>
      <c r="C1047" s="70">
        <v>4</v>
      </c>
      <c r="D1047" s="71">
        <v>13</v>
      </c>
      <c r="E1047" s="71">
        <v>1</v>
      </c>
      <c r="F1047" s="72">
        <f t="shared" si="123"/>
        <v>6.5846153846153843</v>
      </c>
      <c r="G1047" s="71">
        <f t="shared" si="124"/>
        <v>13</v>
      </c>
      <c r="H1047" s="71">
        <v>85600</v>
      </c>
    </row>
    <row r="1048" spans="2:8" x14ac:dyDescent="0.25">
      <c r="B1048" s="65" t="s">
        <v>434</v>
      </c>
      <c r="C1048" s="70">
        <v>6</v>
      </c>
      <c r="D1048" s="71">
        <v>6</v>
      </c>
      <c r="E1048" s="71">
        <v>1.05</v>
      </c>
      <c r="F1048" s="72">
        <f t="shared" si="123"/>
        <v>15</v>
      </c>
      <c r="G1048" s="71">
        <f t="shared" si="124"/>
        <v>5.7142857142857144</v>
      </c>
      <c r="H1048" s="71">
        <v>90000</v>
      </c>
    </row>
    <row r="1049" spans="2:8" x14ac:dyDescent="0.25">
      <c r="B1049" s="65" t="s">
        <v>437</v>
      </c>
      <c r="C1049" s="70">
        <v>49</v>
      </c>
      <c r="D1049" s="71">
        <v>853</v>
      </c>
      <c r="E1049" s="71">
        <v>44</v>
      </c>
      <c r="F1049" s="72">
        <f t="shared" si="123"/>
        <v>4.0192262602579127</v>
      </c>
      <c r="G1049" s="71">
        <f t="shared" si="124"/>
        <v>19.386363636363637</v>
      </c>
      <c r="H1049" s="71">
        <v>3428400</v>
      </c>
    </row>
    <row r="1050" spans="2:8" x14ac:dyDescent="0.25">
      <c r="B1050" s="65" t="s">
        <v>402</v>
      </c>
      <c r="C1050" s="70">
        <v>39</v>
      </c>
      <c r="D1050" s="71">
        <v>373</v>
      </c>
      <c r="E1050" s="71">
        <v>20.8</v>
      </c>
      <c r="F1050" s="72">
        <f t="shared" si="123"/>
        <v>5.2010723860589811</v>
      </c>
      <c r="G1050" s="71">
        <f t="shared" si="124"/>
        <v>17.932692307692307</v>
      </c>
      <c r="H1050" s="71">
        <v>1940000</v>
      </c>
    </row>
    <row r="1051" spans="2:8" x14ac:dyDescent="0.25">
      <c r="B1051" s="65" t="s">
        <v>446</v>
      </c>
      <c r="C1051" s="70">
        <v>1</v>
      </c>
      <c r="D1051" s="71">
        <v>87.8</v>
      </c>
      <c r="E1051" s="71">
        <v>4.0999999999999996</v>
      </c>
      <c r="F1051" s="72">
        <f t="shared" si="123"/>
        <v>8.848462414578588</v>
      </c>
      <c r="G1051" s="71">
        <f t="shared" si="124"/>
        <v>21.414634146341463</v>
      </c>
      <c r="H1051" s="71">
        <v>776895</v>
      </c>
    </row>
    <row r="1052" spans="2:8" x14ac:dyDescent="0.25">
      <c r="B1052" s="65" t="s">
        <v>403</v>
      </c>
      <c r="C1052" s="70">
        <v>32</v>
      </c>
      <c r="D1052" s="71">
        <v>250</v>
      </c>
      <c r="E1052" s="71">
        <v>13.5</v>
      </c>
      <c r="F1052" s="72">
        <f t="shared" si="123"/>
        <v>3.4885999999999999</v>
      </c>
      <c r="G1052" s="71">
        <f t="shared" si="124"/>
        <v>18.518518518518519</v>
      </c>
      <c r="H1052" s="71">
        <v>872150</v>
      </c>
    </row>
    <row r="1053" spans="2:8" x14ac:dyDescent="0.25">
      <c r="B1053" s="65" t="s">
        <v>450</v>
      </c>
      <c r="C1053" s="70">
        <v>2</v>
      </c>
      <c r="D1053" s="71">
        <v>4.8600000000000003</v>
      </c>
      <c r="E1053" s="71">
        <v>0.36</v>
      </c>
      <c r="F1053" s="72">
        <f t="shared" si="123"/>
        <v>3.26</v>
      </c>
      <c r="G1053" s="71">
        <f t="shared" si="124"/>
        <v>13.500000000000002</v>
      </c>
      <c r="H1053" s="71">
        <v>15843.6</v>
      </c>
    </row>
    <row r="1054" spans="2:8" x14ac:dyDescent="0.25">
      <c r="B1054" s="65" t="s">
        <v>478</v>
      </c>
      <c r="C1054" s="70">
        <v>383</v>
      </c>
      <c r="D1054" s="71">
        <v>3096</v>
      </c>
      <c r="E1054" s="71">
        <v>172</v>
      </c>
      <c r="F1054" s="72">
        <f t="shared" si="123"/>
        <v>2.1249418604651162</v>
      </c>
      <c r="G1054" s="71">
        <f t="shared" si="124"/>
        <v>18</v>
      </c>
      <c r="H1054" s="71">
        <v>6578820</v>
      </c>
    </row>
    <row r="1055" spans="2:8" x14ac:dyDescent="0.25">
      <c r="B1055" s="65" t="s">
        <v>513</v>
      </c>
      <c r="C1055" s="70">
        <v>54</v>
      </c>
      <c r="D1055" s="71">
        <v>672</v>
      </c>
      <c r="E1055" s="71">
        <v>42</v>
      </c>
      <c r="F1055" s="72">
        <f t="shared" si="123"/>
        <v>3.9311904761904763</v>
      </c>
      <c r="G1055" s="71">
        <f t="shared" si="124"/>
        <v>16</v>
      </c>
      <c r="H1055" s="71">
        <v>2641760</v>
      </c>
    </row>
    <row r="1056" spans="2:8" x14ac:dyDescent="0.25">
      <c r="B1056" s="65" t="s">
        <v>452</v>
      </c>
      <c r="C1056" s="70">
        <v>500</v>
      </c>
      <c r="D1056" s="71">
        <v>3348</v>
      </c>
      <c r="E1056" s="71">
        <v>186</v>
      </c>
      <c r="F1056" s="72">
        <f t="shared" si="123"/>
        <v>5.8774193548387093</v>
      </c>
      <c r="G1056" s="71">
        <f t="shared" si="124"/>
        <v>18</v>
      </c>
      <c r="H1056" s="71">
        <v>19677600</v>
      </c>
    </row>
    <row r="1057" spans="2:8" x14ac:dyDescent="0.25">
      <c r="B1057" s="65" t="s">
        <v>503</v>
      </c>
      <c r="C1057" s="70">
        <v>16</v>
      </c>
      <c r="D1057" s="71">
        <v>28.3</v>
      </c>
      <c r="E1057" s="71">
        <v>1.83</v>
      </c>
      <c r="F1057" s="72">
        <f t="shared" si="123"/>
        <v>3.1962897526501766</v>
      </c>
      <c r="G1057" s="71">
        <f t="shared" si="124"/>
        <v>15.464480874316939</v>
      </c>
      <c r="H1057" s="71">
        <v>90455</v>
      </c>
    </row>
    <row r="1058" spans="2:8" x14ac:dyDescent="0.25">
      <c r="B1058" s="65" t="s">
        <v>404</v>
      </c>
      <c r="C1058" s="70">
        <v>40</v>
      </c>
      <c r="D1058" s="71">
        <v>375.7</v>
      </c>
      <c r="E1058" s="71">
        <v>22.1</v>
      </c>
      <c r="F1058" s="72">
        <f t="shared" si="123"/>
        <v>4.1518099547511307</v>
      </c>
      <c r="G1058" s="71">
        <f t="shared" si="124"/>
        <v>17</v>
      </c>
      <c r="H1058" s="71">
        <v>1559835</v>
      </c>
    </row>
    <row r="1059" spans="2:8" x14ac:dyDescent="0.25">
      <c r="B1059" s="7" t="s">
        <v>622</v>
      </c>
      <c r="C1059" s="8">
        <f>SUM(C1042:C1058)</f>
        <v>1330</v>
      </c>
      <c r="D1059" s="9">
        <f>SUM(D1042:D1058)</f>
        <v>10370.960000000001</v>
      </c>
      <c r="E1059" s="9">
        <f>SUM(E1042:E1058)</f>
        <v>585.0200000000001</v>
      </c>
      <c r="F1059" s="10">
        <f t="shared" si="123"/>
        <v>4.2685550421561747</v>
      </c>
      <c r="G1059" s="11">
        <f t="shared" si="124"/>
        <v>17.727530682711702</v>
      </c>
      <c r="H1059" s="9">
        <f>SUM(H1042:H1058)</f>
        <v>44269013.600000001</v>
      </c>
    </row>
    <row r="1060" spans="2:8" x14ac:dyDescent="0.25">
      <c r="B1060" s="19" t="s">
        <v>623</v>
      </c>
      <c r="C1060" s="12"/>
      <c r="D1060" s="1"/>
      <c r="E1060" s="1"/>
      <c r="G1060" s="13"/>
    </row>
    <row r="1061" spans="2:8" x14ac:dyDescent="0.25">
      <c r="B1061" s="65" t="s">
        <v>503</v>
      </c>
      <c r="C1061" s="70">
        <v>14</v>
      </c>
      <c r="D1061" s="71">
        <v>82.76</v>
      </c>
      <c r="E1061" s="71">
        <v>2.5499999999999998</v>
      </c>
      <c r="F1061" s="72">
        <f>(H1061/D1061)/1000</f>
        <v>7.155978733687772</v>
      </c>
      <c r="G1061" s="71">
        <f>D1061/E1061</f>
        <v>32.454901960784319</v>
      </c>
      <c r="H1061" s="71">
        <v>592228.80000000005</v>
      </c>
    </row>
    <row r="1062" spans="2:8" x14ac:dyDescent="0.25">
      <c r="B1062" s="7" t="s">
        <v>624</v>
      </c>
      <c r="C1062" s="8">
        <f t="shared" ref="C1062:E1062" si="125">SUM(C1061)</f>
        <v>14</v>
      </c>
      <c r="D1062" s="9">
        <f t="shared" si="125"/>
        <v>82.76</v>
      </c>
      <c r="E1062" s="9">
        <f t="shared" si="125"/>
        <v>2.5499999999999998</v>
      </c>
      <c r="F1062" s="10">
        <f>(H1062/D1062)/1000</f>
        <v>7.155978733687772</v>
      </c>
      <c r="G1062" s="11">
        <f>D1062/E1062</f>
        <v>32.454901960784319</v>
      </c>
      <c r="H1062" s="9">
        <f>SUM(H1061)</f>
        <v>592228.80000000005</v>
      </c>
    </row>
    <row r="1063" spans="2:8" x14ac:dyDescent="0.25">
      <c r="B1063" s="19" t="s">
        <v>625</v>
      </c>
      <c r="C1063" s="20">
        <f>SUM(C1062,C1059,C1040,C1033,C1028,C993,C941,C933,C899,C896,C890,C869,C862,C839,C834,C824,C783,C775,C772,C765,C752,C728,C698)</f>
        <v>19289</v>
      </c>
      <c r="D1063" s="21">
        <f>SUM(D1062,D1059,D1040,D1033,D1028,D993,D941,D933,D899,D896,D890,D869,D862,D839,D834,D824,D783,D775,D772,D765,D752,D728,D698)</f>
        <v>376775.82</v>
      </c>
      <c r="E1063" s="21">
        <f>SUM(E1062,E1059,E1040,E1033,E1028,E993,E941,E933,E899,E896,E890,E869,E862,E839,E834,E824,E783,E775,E772,E765,E752,E728,E698)</f>
        <v>14116.35</v>
      </c>
      <c r="F1063" s="46">
        <f>(H1063/D1063)/1000</f>
        <v>3.0779691252480061</v>
      </c>
      <c r="G1063" s="22">
        <f>D1063/E1063</f>
        <v>26.690739461688043</v>
      </c>
      <c r="H1063" s="21">
        <f>SUM(H1062,H1059,H1040,H1033,H1028,H993,H941,H933,H899,H896,H890,H869,H862,H839,H834,H824,H783,H775,H772,H765,H752,H728,H698)</f>
        <v>1159704341.1000001</v>
      </c>
    </row>
    <row r="1064" spans="2:8" x14ac:dyDescent="0.25">
      <c r="B1064" s="81" t="s">
        <v>626</v>
      </c>
      <c r="G1064" s="13"/>
    </row>
    <row r="1065" spans="2:8" x14ac:dyDescent="0.25">
      <c r="B1065" s="19" t="s">
        <v>627</v>
      </c>
      <c r="G1065" s="13"/>
    </row>
    <row r="1066" spans="2:8" x14ac:dyDescent="0.25">
      <c r="B1066" s="65" t="s">
        <v>458</v>
      </c>
      <c r="C1066" s="70">
        <v>6</v>
      </c>
      <c r="D1066" s="71">
        <v>28.5</v>
      </c>
      <c r="E1066" s="71">
        <v>3.5</v>
      </c>
      <c r="F1066" s="72">
        <f t="shared" ref="F1066:F1097" si="126">(H1066/D1066)/1000</f>
        <v>8</v>
      </c>
      <c r="G1066" s="71">
        <f t="shared" ref="G1066:G1097" si="127">D1066/E1066</f>
        <v>8.1428571428571423</v>
      </c>
      <c r="H1066" s="71">
        <v>228000</v>
      </c>
    </row>
    <row r="1067" spans="2:8" x14ac:dyDescent="0.25">
      <c r="B1067" s="65" t="s">
        <v>510</v>
      </c>
      <c r="C1067" s="70">
        <v>20</v>
      </c>
      <c r="D1067" s="71">
        <v>90</v>
      </c>
      <c r="E1067" s="71">
        <v>11.27</v>
      </c>
      <c r="F1067" s="72">
        <f t="shared" si="126"/>
        <v>1.9772222222222222</v>
      </c>
      <c r="G1067" s="71">
        <f t="shared" si="127"/>
        <v>7.9858030168589176</v>
      </c>
      <c r="H1067" s="71">
        <v>177950</v>
      </c>
    </row>
    <row r="1068" spans="2:8" x14ac:dyDescent="0.25">
      <c r="B1068" s="65" t="s">
        <v>417</v>
      </c>
      <c r="C1068" s="70">
        <v>71</v>
      </c>
      <c r="D1068" s="71">
        <v>1913</v>
      </c>
      <c r="E1068" s="71">
        <v>135</v>
      </c>
      <c r="F1068" s="72">
        <f t="shared" si="126"/>
        <v>2.4885520125457399</v>
      </c>
      <c r="G1068" s="71">
        <f t="shared" si="127"/>
        <v>14.170370370370371</v>
      </c>
      <c r="H1068" s="71">
        <v>4760600</v>
      </c>
    </row>
    <row r="1069" spans="2:8" x14ac:dyDescent="0.25">
      <c r="B1069" s="65" t="s">
        <v>425</v>
      </c>
      <c r="C1069" s="70">
        <v>4</v>
      </c>
      <c r="D1069" s="71">
        <v>68.31</v>
      </c>
      <c r="E1069" s="71">
        <v>6</v>
      </c>
      <c r="F1069" s="72">
        <f t="shared" si="126"/>
        <v>2.7553359683794465</v>
      </c>
      <c r="G1069" s="71">
        <f t="shared" si="127"/>
        <v>11.385</v>
      </c>
      <c r="H1069" s="71">
        <v>188217</v>
      </c>
    </row>
    <row r="1070" spans="2:8" x14ac:dyDescent="0.25">
      <c r="B1070" s="65" t="s">
        <v>461</v>
      </c>
      <c r="C1070" s="70">
        <v>21</v>
      </c>
      <c r="D1070" s="71">
        <v>23.5</v>
      </c>
      <c r="E1070" s="71">
        <v>2.41</v>
      </c>
      <c r="F1070" s="72">
        <f t="shared" si="126"/>
        <v>2.4011276595744682</v>
      </c>
      <c r="G1070" s="71">
        <f t="shared" si="127"/>
        <v>9.7510373443983394</v>
      </c>
      <c r="H1070" s="71">
        <v>56426.5</v>
      </c>
    </row>
    <row r="1071" spans="2:8" x14ac:dyDescent="0.25">
      <c r="B1071" s="65" t="s">
        <v>398</v>
      </c>
      <c r="C1071" s="70">
        <v>4</v>
      </c>
      <c r="D1071" s="71">
        <v>53.2</v>
      </c>
      <c r="E1071" s="71">
        <v>8.6999999999999993</v>
      </c>
      <c r="F1071" s="72">
        <f t="shared" si="126"/>
        <v>3.7405639097744361</v>
      </c>
      <c r="G1071" s="71">
        <f t="shared" si="127"/>
        <v>6.1149425287356332</v>
      </c>
      <c r="H1071" s="71">
        <v>198998</v>
      </c>
    </row>
    <row r="1072" spans="2:8" x14ac:dyDescent="0.25">
      <c r="B1072" s="65" t="s">
        <v>426</v>
      </c>
      <c r="C1072" s="70">
        <v>242</v>
      </c>
      <c r="D1072" s="71">
        <v>1296</v>
      </c>
      <c r="E1072" s="71">
        <v>72</v>
      </c>
      <c r="F1072" s="72">
        <f t="shared" si="126"/>
        <v>2.4493055555555556</v>
      </c>
      <c r="G1072" s="71">
        <f t="shared" si="127"/>
        <v>18</v>
      </c>
      <c r="H1072" s="71">
        <v>3174300</v>
      </c>
    </row>
    <row r="1073" spans="2:8" x14ac:dyDescent="0.25">
      <c r="B1073" s="65" t="s">
        <v>427</v>
      </c>
      <c r="C1073" s="70">
        <v>16</v>
      </c>
      <c r="D1073" s="71">
        <v>20.5</v>
      </c>
      <c r="E1073" s="71">
        <v>2.15</v>
      </c>
      <c r="F1073" s="72">
        <f t="shared" si="126"/>
        <v>2.602439024390244</v>
      </c>
      <c r="G1073" s="71">
        <f t="shared" si="127"/>
        <v>9.5348837209302335</v>
      </c>
      <c r="H1073" s="71">
        <v>53350</v>
      </c>
    </row>
    <row r="1074" spans="2:8" x14ac:dyDescent="0.25">
      <c r="B1074" s="65" t="s">
        <v>462</v>
      </c>
      <c r="C1074" s="70">
        <v>47</v>
      </c>
      <c r="D1074" s="71">
        <v>169.7</v>
      </c>
      <c r="E1074" s="71">
        <v>22.12</v>
      </c>
      <c r="F1074" s="72">
        <f t="shared" si="126"/>
        <v>2.5105833824395996</v>
      </c>
      <c r="G1074" s="71">
        <f t="shared" si="127"/>
        <v>7.6717902350813736</v>
      </c>
      <c r="H1074" s="71">
        <v>426046</v>
      </c>
    </row>
    <row r="1075" spans="2:8" x14ac:dyDescent="0.25">
      <c r="B1075" s="65" t="s">
        <v>408</v>
      </c>
      <c r="C1075" s="70">
        <v>542</v>
      </c>
      <c r="D1075" s="71">
        <v>13852</v>
      </c>
      <c r="E1075" s="71">
        <v>1104</v>
      </c>
      <c r="F1075" s="72">
        <f t="shared" si="126"/>
        <v>1.1378501299451342</v>
      </c>
      <c r="G1075" s="71">
        <f t="shared" si="127"/>
        <v>12.547101449275363</v>
      </c>
      <c r="H1075" s="71">
        <v>15761500</v>
      </c>
    </row>
    <row r="1076" spans="2:8" x14ac:dyDescent="0.25">
      <c r="B1076" s="65" t="s">
        <v>409</v>
      </c>
      <c r="C1076" s="70">
        <v>332</v>
      </c>
      <c r="D1076" s="71">
        <v>3305</v>
      </c>
      <c r="E1076" s="71">
        <v>305</v>
      </c>
      <c r="F1076" s="72">
        <f t="shared" si="126"/>
        <v>1.4521936459909228</v>
      </c>
      <c r="G1076" s="71">
        <f t="shared" si="127"/>
        <v>10.836065573770492</v>
      </c>
      <c r="H1076" s="71">
        <v>4799500</v>
      </c>
    </row>
    <row r="1077" spans="2:8" x14ac:dyDescent="0.25">
      <c r="B1077" s="65" t="s">
        <v>488</v>
      </c>
      <c r="C1077" s="70">
        <v>4</v>
      </c>
      <c r="D1077" s="71">
        <v>54</v>
      </c>
      <c r="E1077" s="71">
        <v>2.5</v>
      </c>
      <c r="F1077" s="72">
        <f t="shared" si="126"/>
        <v>3.0370370370370368</v>
      </c>
      <c r="G1077" s="71">
        <f t="shared" si="127"/>
        <v>21.6</v>
      </c>
      <c r="H1077" s="71">
        <v>164000</v>
      </c>
    </row>
    <row r="1078" spans="2:8" x14ac:dyDescent="0.25">
      <c r="B1078" s="65" t="s">
        <v>531</v>
      </c>
      <c r="C1078" s="70">
        <v>4</v>
      </c>
      <c r="D1078" s="71">
        <v>57.5</v>
      </c>
      <c r="E1078" s="71">
        <v>5.6</v>
      </c>
      <c r="F1078" s="72">
        <f t="shared" si="126"/>
        <v>1.3260869565217392</v>
      </c>
      <c r="G1078" s="71">
        <f t="shared" si="127"/>
        <v>10.267857142857144</v>
      </c>
      <c r="H1078" s="71">
        <v>76250</v>
      </c>
    </row>
    <row r="1079" spans="2:8" x14ac:dyDescent="0.25">
      <c r="B1079" s="65" t="s">
        <v>428</v>
      </c>
      <c r="C1079" s="70">
        <v>8</v>
      </c>
      <c r="D1079" s="71">
        <v>246</v>
      </c>
      <c r="E1079" s="71">
        <v>18.82</v>
      </c>
      <c r="F1079" s="72">
        <f t="shared" si="126"/>
        <v>1.3803252032520326</v>
      </c>
      <c r="G1079" s="71">
        <f t="shared" si="127"/>
        <v>13.071200850159405</v>
      </c>
      <c r="H1079" s="71">
        <v>339560</v>
      </c>
    </row>
    <row r="1080" spans="2:8" x14ac:dyDescent="0.25">
      <c r="B1080" s="65" t="s">
        <v>420</v>
      </c>
      <c r="C1080" s="70">
        <v>183</v>
      </c>
      <c r="D1080" s="71">
        <v>5364</v>
      </c>
      <c r="E1080" s="71">
        <v>298</v>
      </c>
      <c r="F1080" s="72">
        <f t="shared" si="126"/>
        <v>1.4614093959731544</v>
      </c>
      <c r="G1080" s="71">
        <f t="shared" si="127"/>
        <v>18</v>
      </c>
      <c r="H1080" s="71">
        <v>7839000</v>
      </c>
    </row>
    <row r="1081" spans="2:8" x14ac:dyDescent="0.25">
      <c r="B1081" s="65" t="s">
        <v>429</v>
      </c>
      <c r="C1081" s="70">
        <v>3</v>
      </c>
      <c r="D1081" s="71">
        <v>62.71</v>
      </c>
      <c r="E1081" s="71">
        <v>5</v>
      </c>
      <c r="F1081" s="72">
        <f t="shared" si="126"/>
        <v>2.8000318928400576</v>
      </c>
      <c r="G1081" s="71">
        <f t="shared" si="127"/>
        <v>12.542</v>
      </c>
      <c r="H1081" s="71">
        <v>175590</v>
      </c>
    </row>
    <row r="1082" spans="2:8" x14ac:dyDescent="0.25">
      <c r="B1082" s="65" t="s">
        <v>464</v>
      </c>
      <c r="C1082" s="70">
        <v>20</v>
      </c>
      <c r="D1082" s="71">
        <v>9110</v>
      </c>
      <c r="E1082" s="71">
        <v>543</v>
      </c>
      <c r="F1082" s="72">
        <f t="shared" si="126"/>
        <v>2.0062019758507135</v>
      </c>
      <c r="G1082" s="71">
        <f t="shared" si="127"/>
        <v>16.777163904235728</v>
      </c>
      <c r="H1082" s="71">
        <v>18276500</v>
      </c>
    </row>
    <row r="1083" spans="2:8" x14ac:dyDescent="0.25">
      <c r="B1083" s="65" t="s">
        <v>430</v>
      </c>
      <c r="C1083" s="70">
        <v>4</v>
      </c>
      <c r="D1083" s="71">
        <v>101</v>
      </c>
      <c r="E1083" s="71">
        <v>6</v>
      </c>
      <c r="F1083" s="72">
        <f t="shared" si="126"/>
        <v>1.7257425742574257</v>
      </c>
      <c r="G1083" s="71">
        <f t="shared" si="127"/>
        <v>16.833333333333332</v>
      </c>
      <c r="H1083" s="71">
        <v>174300</v>
      </c>
    </row>
    <row r="1084" spans="2:8" x14ac:dyDescent="0.25">
      <c r="B1084" s="65" t="s">
        <v>399</v>
      </c>
      <c r="C1084" s="70">
        <v>75</v>
      </c>
      <c r="D1084" s="71">
        <v>411.8</v>
      </c>
      <c r="E1084" s="71">
        <v>25.8</v>
      </c>
      <c r="F1084" s="72">
        <f t="shared" si="126"/>
        <v>1.3644123360854783</v>
      </c>
      <c r="G1084" s="71">
        <f t="shared" si="127"/>
        <v>15.961240310077519</v>
      </c>
      <c r="H1084" s="71">
        <v>561865</v>
      </c>
    </row>
    <row r="1085" spans="2:8" x14ac:dyDescent="0.25">
      <c r="B1085" s="65" t="s">
        <v>431</v>
      </c>
      <c r="C1085" s="70">
        <v>21</v>
      </c>
      <c r="D1085" s="71">
        <v>3566</v>
      </c>
      <c r="E1085" s="71">
        <v>245.5</v>
      </c>
      <c r="F1085" s="72">
        <f t="shared" si="126"/>
        <v>3.6823611890072914</v>
      </c>
      <c r="G1085" s="71">
        <f t="shared" si="127"/>
        <v>14.525458248472505</v>
      </c>
      <c r="H1085" s="71">
        <v>13131300</v>
      </c>
    </row>
    <row r="1086" spans="2:8" x14ac:dyDescent="0.25">
      <c r="B1086" s="65" t="s">
        <v>465</v>
      </c>
      <c r="C1086" s="70">
        <v>145</v>
      </c>
      <c r="D1086" s="71">
        <v>4312</v>
      </c>
      <c r="E1086" s="71">
        <v>353.2</v>
      </c>
      <c r="F1086" s="72">
        <f t="shared" si="126"/>
        <v>1.933267625231911</v>
      </c>
      <c r="G1086" s="71">
        <f t="shared" si="127"/>
        <v>12.208380520951303</v>
      </c>
      <c r="H1086" s="71">
        <v>8336250</v>
      </c>
    </row>
    <row r="1087" spans="2:8" x14ac:dyDescent="0.25">
      <c r="B1087" s="65" t="s">
        <v>466</v>
      </c>
      <c r="C1087" s="70">
        <v>11</v>
      </c>
      <c r="D1087" s="71">
        <v>6.24</v>
      </c>
      <c r="E1087" s="71">
        <v>2.0699999999999998</v>
      </c>
      <c r="F1087" s="72">
        <f t="shared" si="126"/>
        <v>2.8160256410256412</v>
      </c>
      <c r="G1087" s="71">
        <f t="shared" si="127"/>
        <v>3.0144927536231889</v>
      </c>
      <c r="H1087" s="71">
        <v>17572</v>
      </c>
    </row>
    <row r="1088" spans="2:8" x14ac:dyDescent="0.25">
      <c r="B1088" s="65" t="s">
        <v>410</v>
      </c>
      <c r="C1088" s="70">
        <v>22</v>
      </c>
      <c r="D1088" s="71">
        <v>250.85</v>
      </c>
      <c r="E1088" s="71">
        <v>20.9</v>
      </c>
      <c r="F1088" s="72">
        <f t="shared" si="126"/>
        <v>2.5632051026509868</v>
      </c>
      <c r="G1088" s="71">
        <f t="shared" si="127"/>
        <v>12.002392344497608</v>
      </c>
      <c r="H1088" s="71">
        <v>642980</v>
      </c>
    </row>
    <row r="1089" spans="2:8" x14ac:dyDescent="0.25">
      <c r="B1089" s="65" t="s">
        <v>433</v>
      </c>
      <c r="C1089" s="70">
        <v>18</v>
      </c>
      <c r="D1089" s="71">
        <v>320</v>
      </c>
      <c r="E1089" s="71">
        <v>30</v>
      </c>
      <c r="F1089" s="72">
        <f t="shared" si="126"/>
        <v>2.78125</v>
      </c>
      <c r="G1089" s="71">
        <f t="shared" si="127"/>
        <v>10.666666666666666</v>
      </c>
      <c r="H1089" s="71">
        <v>890000</v>
      </c>
    </row>
    <row r="1090" spans="2:8" x14ac:dyDescent="0.25">
      <c r="B1090" s="65" t="s">
        <v>467</v>
      </c>
      <c r="C1090" s="70">
        <v>34</v>
      </c>
      <c r="D1090" s="71">
        <v>329.5</v>
      </c>
      <c r="E1090" s="71">
        <v>40</v>
      </c>
      <c r="F1090" s="72">
        <f t="shared" si="126"/>
        <v>1.8189529590288316</v>
      </c>
      <c r="G1090" s="71">
        <f t="shared" si="127"/>
        <v>8.2375000000000007</v>
      </c>
      <c r="H1090" s="71">
        <v>599345</v>
      </c>
    </row>
    <row r="1091" spans="2:8" x14ac:dyDescent="0.25">
      <c r="B1091" s="65" t="s">
        <v>400</v>
      </c>
      <c r="C1091" s="70">
        <v>46</v>
      </c>
      <c r="D1091" s="71">
        <v>189</v>
      </c>
      <c r="E1091" s="71">
        <v>18.899999999999999</v>
      </c>
      <c r="F1091" s="72">
        <f t="shared" si="126"/>
        <v>1.5246560846560846</v>
      </c>
      <c r="G1091" s="71">
        <f t="shared" si="127"/>
        <v>10</v>
      </c>
      <c r="H1091" s="71">
        <v>288160</v>
      </c>
    </row>
    <row r="1092" spans="2:8" x14ac:dyDescent="0.25">
      <c r="B1092" s="65" t="s">
        <v>468</v>
      </c>
      <c r="C1092" s="70">
        <v>30</v>
      </c>
      <c r="D1092" s="71">
        <v>153.69999999999999</v>
      </c>
      <c r="E1092" s="71">
        <v>16.7</v>
      </c>
      <c r="F1092" s="72">
        <f t="shared" si="126"/>
        <v>2.1244957709824335</v>
      </c>
      <c r="G1092" s="71">
        <f t="shared" si="127"/>
        <v>9.2035928143712571</v>
      </c>
      <c r="H1092" s="71">
        <v>326535</v>
      </c>
    </row>
    <row r="1093" spans="2:8" x14ac:dyDescent="0.25">
      <c r="B1093" s="65" t="s">
        <v>411</v>
      </c>
      <c r="C1093" s="70">
        <v>311</v>
      </c>
      <c r="D1093" s="71">
        <v>3364</v>
      </c>
      <c r="E1093" s="71">
        <v>242</v>
      </c>
      <c r="F1093" s="72">
        <f t="shared" si="126"/>
        <v>1.9292390011890608</v>
      </c>
      <c r="G1093" s="71">
        <f t="shared" si="127"/>
        <v>13.900826446280991</v>
      </c>
      <c r="H1093" s="71">
        <v>6489960</v>
      </c>
    </row>
    <row r="1094" spans="2:8" x14ac:dyDescent="0.25">
      <c r="B1094" s="65" t="s">
        <v>469</v>
      </c>
      <c r="C1094" s="70">
        <v>3</v>
      </c>
      <c r="D1094" s="71">
        <v>27</v>
      </c>
      <c r="E1094" s="71">
        <v>1.6</v>
      </c>
      <c r="F1094" s="72">
        <f t="shared" si="126"/>
        <v>3.3261111111111115</v>
      </c>
      <c r="G1094" s="71">
        <f t="shared" si="127"/>
        <v>16.875</v>
      </c>
      <c r="H1094" s="71">
        <v>89805</v>
      </c>
    </row>
    <row r="1095" spans="2:8" x14ac:dyDescent="0.25">
      <c r="B1095" s="65" t="s">
        <v>421</v>
      </c>
      <c r="C1095" s="70">
        <v>55</v>
      </c>
      <c r="D1095" s="71">
        <v>317.5</v>
      </c>
      <c r="E1095" s="71">
        <v>26.9</v>
      </c>
      <c r="F1095" s="72">
        <f t="shared" si="126"/>
        <v>1.7039370078740157</v>
      </c>
      <c r="G1095" s="71">
        <f t="shared" si="127"/>
        <v>11.802973977695167</v>
      </c>
      <c r="H1095" s="71">
        <v>541000</v>
      </c>
    </row>
    <row r="1096" spans="2:8" x14ac:dyDescent="0.25">
      <c r="B1096" s="65" t="s">
        <v>434</v>
      </c>
      <c r="C1096" s="70">
        <v>179</v>
      </c>
      <c r="D1096" s="71">
        <v>4336</v>
      </c>
      <c r="E1096" s="71">
        <v>271</v>
      </c>
      <c r="F1096" s="72">
        <f t="shared" si="126"/>
        <v>2.8756457564575646</v>
      </c>
      <c r="G1096" s="71">
        <f t="shared" si="127"/>
        <v>16</v>
      </c>
      <c r="H1096" s="71">
        <v>12468800</v>
      </c>
    </row>
    <row r="1097" spans="2:8" x14ac:dyDescent="0.25">
      <c r="B1097" s="65" t="s">
        <v>470</v>
      </c>
      <c r="C1097" s="70">
        <v>25</v>
      </c>
      <c r="D1097" s="71">
        <v>60.9</v>
      </c>
      <c r="E1097" s="71">
        <v>10.5</v>
      </c>
      <c r="F1097" s="72">
        <f t="shared" si="126"/>
        <v>2.2014778325123152</v>
      </c>
      <c r="G1097" s="71">
        <f t="shared" si="127"/>
        <v>5.8</v>
      </c>
      <c r="H1097" s="71">
        <v>134070</v>
      </c>
    </row>
    <row r="1098" spans="2:8" x14ac:dyDescent="0.25">
      <c r="B1098" s="65" t="s">
        <v>401</v>
      </c>
      <c r="C1098" s="70">
        <v>28</v>
      </c>
      <c r="D1098" s="71">
        <v>287.45</v>
      </c>
      <c r="E1098" s="71">
        <v>28.3</v>
      </c>
      <c r="F1098" s="72">
        <f t="shared" ref="F1098:F1134" si="128">(H1098/D1098)/1000</f>
        <v>3.0563663245781876</v>
      </c>
      <c r="G1098" s="71">
        <f t="shared" ref="G1098:G1134" si="129">D1098/E1098</f>
        <v>10.157243816254416</v>
      </c>
      <c r="H1098" s="71">
        <v>878552.5</v>
      </c>
    </row>
    <row r="1099" spans="2:8" x14ac:dyDescent="0.25">
      <c r="B1099" s="65" t="s">
        <v>435</v>
      </c>
      <c r="C1099" s="70">
        <v>5</v>
      </c>
      <c r="D1099" s="71">
        <v>20.5</v>
      </c>
      <c r="E1099" s="71">
        <v>2.7</v>
      </c>
      <c r="F1099" s="72">
        <f t="shared" si="128"/>
        <v>4</v>
      </c>
      <c r="G1099" s="71">
        <f t="shared" si="129"/>
        <v>7.5925925925925917</v>
      </c>
      <c r="H1099" s="71">
        <v>82000</v>
      </c>
    </row>
    <row r="1100" spans="2:8" x14ac:dyDescent="0.25">
      <c r="B1100" s="65" t="s">
        <v>471</v>
      </c>
      <c r="C1100" s="70">
        <v>24</v>
      </c>
      <c r="D1100" s="71">
        <v>73.7</v>
      </c>
      <c r="E1100" s="71">
        <v>6.3</v>
      </c>
      <c r="F1100" s="72">
        <f t="shared" si="128"/>
        <v>1.7639755766621439</v>
      </c>
      <c r="G1100" s="71">
        <f t="shared" si="129"/>
        <v>11.698412698412699</v>
      </c>
      <c r="H1100" s="71">
        <v>130005</v>
      </c>
    </row>
    <row r="1101" spans="2:8" x14ac:dyDescent="0.25">
      <c r="B1101" s="65" t="s">
        <v>473</v>
      </c>
      <c r="C1101" s="70">
        <v>7</v>
      </c>
      <c r="D1101" s="71">
        <v>36.549999999999997</v>
      </c>
      <c r="E1101" s="71">
        <v>3.82</v>
      </c>
      <c r="F1101" s="72">
        <f t="shared" si="128"/>
        <v>2.0180574555403559</v>
      </c>
      <c r="G1101" s="71">
        <f t="shared" si="129"/>
        <v>9.5680628272251305</v>
      </c>
      <c r="H1101" s="71">
        <v>73760</v>
      </c>
    </row>
    <row r="1102" spans="2:8" x14ac:dyDescent="0.25">
      <c r="B1102" s="65" t="s">
        <v>436</v>
      </c>
      <c r="C1102" s="70">
        <v>8</v>
      </c>
      <c r="D1102" s="71">
        <v>58.07</v>
      </c>
      <c r="E1102" s="71">
        <v>4.5</v>
      </c>
      <c r="F1102" s="72">
        <f t="shared" si="128"/>
        <v>2.1630824866540381</v>
      </c>
      <c r="G1102" s="71">
        <f t="shared" si="129"/>
        <v>12.904444444444444</v>
      </c>
      <c r="H1102" s="71">
        <v>125610.2</v>
      </c>
    </row>
    <row r="1103" spans="2:8" x14ac:dyDescent="0.25">
      <c r="B1103" s="65" t="s">
        <v>437</v>
      </c>
      <c r="C1103" s="70">
        <v>156</v>
      </c>
      <c r="D1103" s="71">
        <v>2149</v>
      </c>
      <c r="E1103" s="71">
        <v>147</v>
      </c>
      <c r="F1103" s="72">
        <f t="shared" si="128"/>
        <v>3.1968822708236391</v>
      </c>
      <c r="G1103" s="71">
        <f t="shared" si="129"/>
        <v>14.619047619047619</v>
      </c>
      <c r="H1103" s="71">
        <v>6870100</v>
      </c>
    </row>
    <row r="1104" spans="2:8" x14ac:dyDescent="0.25">
      <c r="B1104" s="65" t="s">
        <v>438</v>
      </c>
      <c r="C1104" s="70">
        <v>317</v>
      </c>
      <c r="D1104" s="71">
        <v>3126</v>
      </c>
      <c r="E1104" s="71">
        <v>261</v>
      </c>
      <c r="F1104" s="72">
        <f t="shared" si="128"/>
        <v>1.9361644273832375</v>
      </c>
      <c r="G1104" s="71">
        <f t="shared" si="129"/>
        <v>11.977011494252874</v>
      </c>
      <c r="H1104" s="71">
        <v>6052450</v>
      </c>
    </row>
    <row r="1105" spans="2:8" x14ac:dyDescent="0.25">
      <c r="B1105" s="65" t="s">
        <v>422</v>
      </c>
      <c r="C1105" s="70">
        <v>13</v>
      </c>
      <c r="D1105" s="71">
        <v>63.9</v>
      </c>
      <c r="E1105" s="71">
        <v>6</v>
      </c>
      <c r="F1105" s="72">
        <f t="shared" si="128"/>
        <v>3.0212832550860722</v>
      </c>
      <c r="G1105" s="71">
        <f t="shared" si="129"/>
        <v>10.65</v>
      </c>
      <c r="H1105" s="71">
        <v>193060</v>
      </c>
    </row>
    <row r="1106" spans="2:8" x14ac:dyDescent="0.25">
      <c r="B1106" s="65" t="s">
        <v>474</v>
      </c>
      <c r="C1106" s="70">
        <v>11</v>
      </c>
      <c r="D1106" s="71">
        <v>65.3</v>
      </c>
      <c r="E1106" s="71">
        <v>3.24</v>
      </c>
      <c r="F1106" s="72">
        <f t="shared" si="128"/>
        <v>1.8744563552833078</v>
      </c>
      <c r="G1106" s="71">
        <f t="shared" si="129"/>
        <v>20.154320987654319</v>
      </c>
      <c r="H1106" s="71">
        <v>122402</v>
      </c>
    </row>
    <row r="1107" spans="2:8" x14ac:dyDescent="0.25">
      <c r="B1107" s="65" t="s">
        <v>475</v>
      </c>
      <c r="C1107" s="70">
        <v>32</v>
      </c>
      <c r="D1107" s="71">
        <v>116</v>
      </c>
      <c r="E1107" s="71">
        <v>21.4</v>
      </c>
      <c r="F1107" s="72">
        <f t="shared" si="128"/>
        <v>4.3793103448275863</v>
      </c>
      <c r="G1107" s="71">
        <f t="shared" si="129"/>
        <v>5.4205607476635516</v>
      </c>
      <c r="H1107" s="71">
        <v>508000</v>
      </c>
    </row>
    <row r="1108" spans="2:8" x14ac:dyDescent="0.25">
      <c r="B1108" s="65" t="s">
        <v>476</v>
      </c>
      <c r="C1108" s="70">
        <v>9</v>
      </c>
      <c r="D1108" s="71">
        <v>54.95</v>
      </c>
      <c r="E1108" s="71">
        <v>4.25</v>
      </c>
      <c r="F1108" s="72">
        <f t="shared" si="128"/>
        <v>1.6973830755232027</v>
      </c>
      <c r="G1108" s="71">
        <f t="shared" si="129"/>
        <v>12.929411764705883</v>
      </c>
      <c r="H1108" s="71">
        <v>93271.2</v>
      </c>
    </row>
    <row r="1109" spans="2:8" x14ac:dyDescent="0.25">
      <c r="B1109" s="65" t="s">
        <v>402</v>
      </c>
      <c r="C1109" s="70">
        <v>19</v>
      </c>
      <c r="D1109" s="71">
        <v>206</v>
      </c>
      <c r="E1109" s="71">
        <v>12.5</v>
      </c>
      <c r="F1109" s="72">
        <f t="shared" si="128"/>
        <v>1.6514563106796118</v>
      </c>
      <c r="G1109" s="71">
        <f t="shared" si="129"/>
        <v>16.48</v>
      </c>
      <c r="H1109" s="71">
        <v>340200</v>
      </c>
    </row>
    <row r="1110" spans="2:8" x14ac:dyDescent="0.25">
      <c r="B1110" s="65" t="s">
        <v>440</v>
      </c>
      <c r="C1110" s="70">
        <v>3</v>
      </c>
      <c r="D1110" s="71">
        <v>3.65</v>
      </c>
      <c r="E1110" s="71">
        <v>0.23</v>
      </c>
      <c r="F1110" s="72">
        <f t="shared" si="128"/>
        <v>5</v>
      </c>
      <c r="G1110" s="71">
        <f t="shared" si="129"/>
        <v>15.869565217391303</v>
      </c>
      <c r="H1110" s="71">
        <v>18250</v>
      </c>
    </row>
    <row r="1111" spans="2:8" x14ac:dyDescent="0.25">
      <c r="B1111" s="65" t="s">
        <v>441</v>
      </c>
      <c r="C1111" s="70">
        <v>39</v>
      </c>
      <c r="D1111" s="71">
        <v>58.65</v>
      </c>
      <c r="E1111" s="71">
        <v>3.85</v>
      </c>
      <c r="F1111" s="72">
        <f t="shared" si="128"/>
        <v>2.4782608695652173</v>
      </c>
      <c r="G1111" s="71">
        <f t="shared" si="129"/>
        <v>15.233766233766232</v>
      </c>
      <c r="H1111" s="71">
        <v>145350</v>
      </c>
    </row>
    <row r="1112" spans="2:8" x14ac:dyDescent="0.25">
      <c r="B1112" s="65" t="s">
        <v>442</v>
      </c>
      <c r="C1112" s="70">
        <v>8</v>
      </c>
      <c r="D1112" s="71">
        <v>60</v>
      </c>
      <c r="E1112" s="71">
        <v>7</v>
      </c>
      <c r="F1112" s="72">
        <f t="shared" si="128"/>
        <v>3.0058333333333334</v>
      </c>
      <c r="G1112" s="71">
        <f t="shared" si="129"/>
        <v>8.5714285714285712</v>
      </c>
      <c r="H1112" s="71">
        <v>180350</v>
      </c>
    </row>
    <row r="1113" spans="2:8" x14ac:dyDescent="0.25">
      <c r="B1113" s="65" t="s">
        <v>443</v>
      </c>
      <c r="C1113" s="70">
        <v>16</v>
      </c>
      <c r="D1113" s="71">
        <v>70</v>
      </c>
      <c r="E1113" s="71">
        <v>7</v>
      </c>
      <c r="F1113" s="72">
        <f t="shared" si="128"/>
        <v>3.0678571428571426</v>
      </c>
      <c r="G1113" s="71">
        <f t="shared" si="129"/>
        <v>10</v>
      </c>
      <c r="H1113" s="71">
        <v>214750</v>
      </c>
    </row>
    <row r="1114" spans="2:8" x14ac:dyDescent="0.25">
      <c r="B1114" s="65" t="s">
        <v>444</v>
      </c>
      <c r="C1114" s="70">
        <v>84</v>
      </c>
      <c r="D1114" s="71">
        <v>892.5</v>
      </c>
      <c r="E1114" s="71">
        <v>70.75</v>
      </c>
      <c r="F1114" s="72">
        <f t="shared" si="128"/>
        <v>1.5934733893557422</v>
      </c>
      <c r="G1114" s="71">
        <f t="shared" si="129"/>
        <v>12.614840989399294</v>
      </c>
      <c r="H1114" s="71">
        <v>1422175</v>
      </c>
    </row>
    <row r="1115" spans="2:8" x14ac:dyDescent="0.25">
      <c r="B1115" s="65" t="s">
        <v>489</v>
      </c>
      <c r="C1115" s="70">
        <v>43</v>
      </c>
      <c r="D1115" s="71">
        <v>450</v>
      </c>
      <c r="E1115" s="71">
        <v>43.8</v>
      </c>
      <c r="F1115" s="72">
        <f t="shared" si="128"/>
        <v>2.0257777777777779</v>
      </c>
      <c r="G1115" s="71">
        <f t="shared" si="129"/>
        <v>10.273972602739727</v>
      </c>
      <c r="H1115" s="71">
        <v>911600</v>
      </c>
    </row>
    <row r="1116" spans="2:8" x14ac:dyDescent="0.25">
      <c r="B1116" s="65" t="s">
        <v>445</v>
      </c>
      <c r="C1116" s="70">
        <v>101</v>
      </c>
      <c r="D1116" s="71">
        <v>1365</v>
      </c>
      <c r="E1116" s="71">
        <v>97.5</v>
      </c>
      <c r="F1116" s="72">
        <f t="shared" si="128"/>
        <v>1.663128205128205</v>
      </c>
      <c r="G1116" s="71">
        <f t="shared" si="129"/>
        <v>14</v>
      </c>
      <c r="H1116" s="71">
        <v>2270170</v>
      </c>
    </row>
    <row r="1117" spans="2:8" x14ac:dyDescent="0.25">
      <c r="B1117" s="65" t="s">
        <v>448</v>
      </c>
      <c r="C1117" s="70">
        <v>10</v>
      </c>
      <c r="D1117" s="71">
        <v>60.48</v>
      </c>
      <c r="E1117" s="71">
        <v>6.88</v>
      </c>
      <c r="F1117" s="72">
        <f t="shared" si="128"/>
        <v>3.4403240740740739</v>
      </c>
      <c r="G1117" s="71">
        <f t="shared" si="129"/>
        <v>8.7906976744186043</v>
      </c>
      <c r="H1117" s="71">
        <v>208070.8</v>
      </c>
    </row>
    <row r="1118" spans="2:8" x14ac:dyDescent="0.25">
      <c r="B1118" s="65" t="s">
        <v>403</v>
      </c>
      <c r="C1118" s="70">
        <v>109</v>
      </c>
      <c r="D1118" s="71">
        <v>14750</v>
      </c>
      <c r="E1118" s="71">
        <v>1059</v>
      </c>
      <c r="F1118" s="72">
        <f t="shared" si="128"/>
        <v>2.2048474576271189</v>
      </c>
      <c r="G1118" s="71">
        <f t="shared" si="129"/>
        <v>13.928234183191691</v>
      </c>
      <c r="H1118" s="71">
        <v>32521500</v>
      </c>
    </row>
    <row r="1119" spans="2:8" x14ac:dyDescent="0.25">
      <c r="B1119" s="65" t="s">
        <v>449</v>
      </c>
      <c r="C1119" s="70">
        <v>23</v>
      </c>
      <c r="D1119" s="71">
        <v>459.03</v>
      </c>
      <c r="E1119" s="71">
        <v>29.85</v>
      </c>
      <c r="F1119" s="72">
        <f t="shared" si="128"/>
        <v>2.3844905561727994</v>
      </c>
      <c r="G1119" s="71">
        <f t="shared" si="129"/>
        <v>15.377889447236178</v>
      </c>
      <c r="H1119" s="71">
        <v>1094552.7</v>
      </c>
    </row>
    <row r="1120" spans="2:8" x14ac:dyDescent="0.25">
      <c r="B1120" s="65" t="s">
        <v>412</v>
      </c>
      <c r="C1120" s="70">
        <v>565</v>
      </c>
      <c r="D1120" s="71">
        <v>43820</v>
      </c>
      <c r="E1120" s="71">
        <v>3080</v>
      </c>
      <c r="F1120" s="72">
        <f t="shared" si="128"/>
        <v>0.55084436330442721</v>
      </c>
      <c r="G1120" s="71">
        <f t="shared" si="129"/>
        <v>14.227272727272727</v>
      </c>
      <c r="H1120" s="71">
        <v>24138000</v>
      </c>
    </row>
    <row r="1121" spans="2:8" x14ac:dyDescent="0.25">
      <c r="B1121" s="65" t="s">
        <v>451</v>
      </c>
      <c r="C1121" s="70">
        <v>63</v>
      </c>
      <c r="D1121" s="71">
        <v>683.99</v>
      </c>
      <c r="E1121" s="71">
        <v>46</v>
      </c>
      <c r="F1121" s="72">
        <f t="shared" si="128"/>
        <v>2.0909001593590553</v>
      </c>
      <c r="G1121" s="71">
        <f t="shared" si="129"/>
        <v>14.869347826086956</v>
      </c>
      <c r="H1121" s="71">
        <v>1430154.8</v>
      </c>
    </row>
    <row r="1122" spans="2:8" x14ac:dyDescent="0.25">
      <c r="B1122" s="65" t="s">
        <v>413</v>
      </c>
      <c r="C1122" s="70">
        <v>50</v>
      </c>
      <c r="D1122" s="71">
        <v>710</v>
      </c>
      <c r="E1122" s="71">
        <v>48</v>
      </c>
      <c r="F1122" s="72">
        <f t="shared" si="128"/>
        <v>1.2327464788732396</v>
      </c>
      <c r="G1122" s="71">
        <f t="shared" si="129"/>
        <v>14.791666666666666</v>
      </c>
      <c r="H1122" s="71">
        <v>875250</v>
      </c>
    </row>
    <row r="1123" spans="2:8" x14ac:dyDescent="0.25">
      <c r="B1123" s="65" t="s">
        <v>478</v>
      </c>
      <c r="C1123" s="70">
        <v>61</v>
      </c>
      <c r="D1123" s="71">
        <v>225</v>
      </c>
      <c r="E1123" s="71">
        <v>12.5</v>
      </c>
      <c r="F1123" s="72">
        <f t="shared" si="128"/>
        <v>1.0424</v>
      </c>
      <c r="G1123" s="71">
        <f t="shared" si="129"/>
        <v>18</v>
      </c>
      <c r="H1123" s="71">
        <v>234540</v>
      </c>
    </row>
    <row r="1124" spans="2:8" x14ac:dyDescent="0.25">
      <c r="B1124" s="65" t="s">
        <v>479</v>
      </c>
      <c r="C1124" s="70">
        <v>40</v>
      </c>
      <c r="D1124" s="71">
        <v>70</v>
      </c>
      <c r="E1124" s="71">
        <v>4.5999999999999996</v>
      </c>
      <c r="F1124" s="72">
        <f t="shared" si="128"/>
        <v>2.9414285714285717</v>
      </c>
      <c r="G1124" s="71">
        <f t="shared" si="129"/>
        <v>15.217391304347828</v>
      </c>
      <c r="H1124" s="71">
        <v>205900</v>
      </c>
    </row>
    <row r="1125" spans="2:8" x14ac:dyDescent="0.25">
      <c r="B1125" s="65" t="s">
        <v>480</v>
      </c>
      <c r="C1125" s="70">
        <v>23</v>
      </c>
      <c r="D1125" s="71">
        <v>88</v>
      </c>
      <c r="E1125" s="71">
        <v>16.3</v>
      </c>
      <c r="F1125" s="72">
        <f t="shared" si="128"/>
        <v>2.7897727272727275</v>
      </c>
      <c r="G1125" s="71">
        <f t="shared" si="129"/>
        <v>5.3987730061349692</v>
      </c>
      <c r="H1125" s="71">
        <v>245500</v>
      </c>
    </row>
    <row r="1126" spans="2:8" x14ac:dyDescent="0.25">
      <c r="B1126" s="65" t="s">
        <v>481</v>
      </c>
      <c r="C1126" s="70">
        <v>50</v>
      </c>
      <c r="D1126" s="71">
        <v>598</v>
      </c>
      <c r="E1126" s="71">
        <v>64.2</v>
      </c>
      <c r="F1126" s="72">
        <f t="shared" si="128"/>
        <v>1.9688294314381272</v>
      </c>
      <c r="G1126" s="71">
        <f t="shared" si="129"/>
        <v>9.3146417445482861</v>
      </c>
      <c r="H1126" s="71">
        <v>1177360</v>
      </c>
    </row>
    <row r="1127" spans="2:8" x14ac:dyDescent="0.25">
      <c r="B1127" s="65" t="s">
        <v>414</v>
      </c>
      <c r="C1127" s="70">
        <v>30</v>
      </c>
      <c r="D1127" s="71">
        <v>8120</v>
      </c>
      <c r="E1127" s="71">
        <v>820</v>
      </c>
      <c r="F1127" s="72">
        <f t="shared" si="128"/>
        <v>0.86958128078817731</v>
      </c>
      <c r="G1127" s="71">
        <f t="shared" si="129"/>
        <v>9.9024390243902438</v>
      </c>
      <c r="H1127" s="71">
        <v>7061000</v>
      </c>
    </row>
    <row r="1128" spans="2:8" x14ac:dyDescent="0.25">
      <c r="B1128" s="65" t="s">
        <v>452</v>
      </c>
      <c r="C1128" s="70">
        <v>160</v>
      </c>
      <c r="D1128" s="71">
        <v>2994</v>
      </c>
      <c r="E1128" s="71">
        <v>214</v>
      </c>
      <c r="F1128" s="72">
        <f t="shared" si="128"/>
        <v>1.780561122244489</v>
      </c>
      <c r="G1128" s="71">
        <f t="shared" si="129"/>
        <v>13.990654205607477</v>
      </c>
      <c r="H1128" s="71">
        <v>5331000</v>
      </c>
    </row>
    <row r="1129" spans="2:8" x14ac:dyDescent="0.25">
      <c r="B1129" s="65" t="s">
        <v>453</v>
      </c>
      <c r="C1129" s="70">
        <v>83</v>
      </c>
      <c r="D1129" s="71">
        <v>1210</v>
      </c>
      <c r="E1129" s="71">
        <v>87</v>
      </c>
      <c r="F1129" s="72">
        <f t="shared" si="128"/>
        <v>1.6966942148760331</v>
      </c>
      <c r="G1129" s="71">
        <f t="shared" si="129"/>
        <v>13.908045977011493</v>
      </c>
      <c r="H1129" s="71">
        <v>2053000</v>
      </c>
    </row>
    <row r="1130" spans="2:8" x14ac:dyDescent="0.25">
      <c r="B1130" s="65" t="s">
        <v>404</v>
      </c>
      <c r="C1130" s="70">
        <v>101</v>
      </c>
      <c r="D1130" s="71">
        <v>1659.43</v>
      </c>
      <c r="E1130" s="71">
        <v>105.7</v>
      </c>
      <c r="F1130" s="72">
        <f t="shared" si="128"/>
        <v>2.6837043442627886</v>
      </c>
      <c r="G1130" s="71">
        <f t="shared" si="129"/>
        <v>15.699432355723747</v>
      </c>
      <c r="H1130" s="71">
        <v>4453419.5</v>
      </c>
    </row>
    <row r="1131" spans="2:8" x14ac:dyDescent="0.25">
      <c r="B1131" s="65" t="s">
        <v>454</v>
      </c>
      <c r="C1131" s="70">
        <v>3</v>
      </c>
      <c r="D1131" s="71">
        <v>60.29</v>
      </c>
      <c r="E1131" s="71">
        <v>5</v>
      </c>
      <c r="F1131" s="72">
        <f t="shared" si="128"/>
        <v>3.0693979101011779</v>
      </c>
      <c r="G1131" s="71">
        <f t="shared" si="129"/>
        <v>12.058</v>
      </c>
      <c r="H1131" s="71">
        <v>185054</v>
      </c>
    </row>
    <row r="1132" spans="2:8" x14ac:dyDescent="0.25">
      <c r="B1132" s="65" t="s">
        <v>482</v>
      </c>
      <c r="C1132" s="70">
        <v>12</v>
      </c>
      <c r="D1132" s="71">
        <v>30.7</v>
      </c>
      <c r="E1132" s="71">
        <v>3.06</v>
      </c>
      <c r="F1132" s="72">
        <f t="shared" si="128"/>
        <v>4.4698697068403908</v>
      </c>
      <c r="G1132" s="71">
        <f t="shared" si="129"/>
        <v>10.032679738562091</v>
      </c>
      <c r="H1132" s="71">
        <v>137225</v>
      </c>
    </row>
    <row r="1133" spans="2:8" x14ac:dyDescent="0.25">
      <c r="B1133" s="65" t="s">
        <v>405</v>
      </c>
      <c r="C1133" s="70">
        <v>3</v>
      </c>
      <c r="D1133" s="71">
        <v>84.77</v>
      </c>
      <c r="E1133" s="71">
        <v>5.98</v>
      </c>
      <c r="F1133" s="72">
        <f t="shared" si="128"/>
        <v>1.7702017223074202</v>
      </c>
      <c r="G1133" s="71">
        <f t="shared" si="129"/>
        <v>14.175585284280935</v>
      </c>
      <c r="H1133" s="71">
        <v>150060</v>
      </c>
    </row>
    <row r="1134" spans="2:8" x14ac:dyDescent="0.25">
      <c r="B1134" s="7" t="s">
        <v>628</v>
      </c>
      <c r="C1134" s="8">
        <f>SUM(C1066:C1133)</f>
        <v>4815</v>
      </c>
      <c r="D1134" s="9">
        <f>SUM(D1066:D1133)</f>
        <v>138240.32000000001</v>
      </c>
      <c r="E1134" s="9">
        <f>SUM(E1066:E1133)</f>
        <v>10195.35</v>
      </c>
      <c r="F1134" s="10">
        <f t="shared" si="128"/>
        <v>1.4722287405006005</v>
      </c>
      <c r="G1134" s="11">
        <f t="shared" si="129"/>
        <v>13.559153928016203</v>
      </c>
      <c r="H1134" s="9">
        <f>SUM(H1066:H1133)</f>
        <v>203521372.19999999</v>
      </c>
    </row>
    <row r="1135" spans="2:8" x14ac:dyDescent="0.25">
      <c r="B1135" s="19" t="s">
        <v>629</v>
      </c>
      <c r="C1135" s="12"/>
      <c r="D1135" s="1"/>
      <c r="E1135" s="1"/>
      <c r="G1135" s="13"/>
    </row>
    <row r="1136" spans="2:8" x14ac:dyDescent="0.25">
      <c r="B1136" s="65" t="s">
        <v>404</v>
      </c>
      <c r="C1136" s="70">
        <v>31</v>
      </c>
      <c r="D1136" s="71">
        <v>406.4</v>
      </c>
      <c r="E1136" s="71">
        <v>28.1</v>
      </c>
      <c r="F1136" s="72">
        <f>(H1136/D1136)/1000</f>
        <v>2.7837106299212602</v>
      </c>
      <c r="G1136" s="71">
        <f>D1136/E1136</f>
        <v>14.462633451957293</v>
      </c>
      <c r="H1136" s="71">
        <v>1131300</v>
      </c>
    </row>
    <row r="1137" spans="2:8" x14ac:dyDescent="0.25">
      <c r="B1137" s="7" t="s">
        <v>630</v>
      </c>
      <c r="C1137" s="8">
        <f>SUM(C1136)</f>
        <v>31</v>
      </c>
      <c r="D1137" s="9">
        <f>SUM(D1136)</f>
        <v>406.4</v>
      </c>
      <c r="E1137" s="9">
        <f>SUM(E1136)</f>
        <v>28.1</v>
      </c>
      <c r="F1137" s="10">
        <f>(H1137/D1137)/1000</f>
        <v>2.7837106299212602</v>
      </c>
      <c r="G1137" s="11">
        <f>D1137/E1137</f>
        <v>14.462633451957293</v>
      </c>
      <c r="H1137" s="9">
        <f>SUM(H1136)</f>
        <v>1131300</v>
      </c>
    </row>
    <row r="1138" spans="2:8" x14ac:dyDescent="0.25">
      <c r="B1138" s="19" t="s">
        <v>631</v>
      </c>
      <c r="C1138" s="12"/>
      <c r="D1138" s="1"/>
      <c r="E1138" s="1"/>
      <c r="G1138" s="13"/>
    </row>
    <row r="1139" spans="2:8" x14ac:dyDescent="0.25">
      <c r="B1139" s="65" t="s">
        <v>417</v>
      </c>
      <c r="C1139" s="70">
        <v>14</v>
      </c>
      <c r="D1139" s="71">
        <v>44.7</v>
      </c>
      <c r="E1139" s="71">
        <v>4</v>
      </c>
      <c r="F1139" s="72">
        <f t="shared" ref="F1139:F1158" si="130">(H1139/D1139)/1000</f>
        <v>2.8342281879194631</v>
      </c>
      <c r="G1139" s="71">
        <f t="shared" ref="G1139:G1158" si="131">D1139/E1139</f>
        <v>11.175000000000001</v>
      </c>
      <c r="H1139" s="71">
        <v>126690</v>
      </c>
    </row>
    <row r="1140" spans="2:8" x14ac:dyDescent="0.25">
      <c r="B1140" s="65" t="s">
        <v>398</v>
      </c>
      <c r="C1140" s="70">
        <v>5</v>
      </c>
      <c r="D1140" s="71">
        <v>63.7</v>
      </c>
      <c r="E1140" s="71">
        <v>13.5</v>
      </c>
      <c r="F1140" s="72">
        <f t="shared" si="130"/>
        <v>3.5264521193092619</v>
      </c>
      <c r="G1140" s="71">
        <f t="shared" si="131"/>
        <v>4.7185185185185183</v>
      </c>
      <c r="H1140" s="71">
        <v>224635</v>
      </c>
    </row>
    <row r="1141" spans="2:8" x14ac:dyDescent="0.25">
      <c r="B1141" s="65" t="s">
        <v>426</v>
      </c>
      <c r="C1141" s="70">
        <v>166</v>
      </c>
      <c r="D1141" s="71">
        <v>742</v>
      </c>
      <c r="E1141" s="71">
        <v>53</v>
      </c>
      <c r="F1141" s="72">
        <f t="shared" si="130"/>
        <v>2.742264150943396</v>
      </c>
      <c r="G1141" s="71">
        <f t="shared" si="131"/>
        <v>14</v>
      </c>
      <c r="H1141" s="71">
        <v>2034760</v>
      </c>
    </row>
    <row r="1142" spans="2:8" x14ac:dyDescent="0.25">
      <c r="B1142" s="65" t="s">
        <v>408</v>
      </c>
      <c r="C1142" s="70">
        <v>58</v>
      </c>
      <c r="D1142" s="71">
        <v>521</v>
      </c>
      <c r="E1142" s="71">
        <v>46.4</v>
      </c>
      <c r="F1142" s="72">
        <f t="shared" si="130"/>
        <v>2.0813819577735124</v>
      </c>
      <c r="G1142" s="71">
        <f t="shared" si="131"/>
        <v>11.228448275862069</v>
      </c>
      <c r="H1142" s="71">
        <v>1084400</v>
      </c>
    </row>
    <row r="1143" spans="2:8" x14ac:dyDescent="0.25">
      <c r="B1143" s="65" t="s">
        <v>409</v>
      </c>
      <c r="C1143" s="70">
        <v>33</v>
      </c>
      <c r="D1143" s="71">
        <v>61.1</v>
      </c>
      <c r="E1143" s="71">
        <v>4.9000000000000004</v>
      </c>
      <c r="F1143" s="72">
        <f t="shared" si="130"/>
        <v>1.5477086743044191</v>
      </c>
      <c r="G1143" s="71">
        <f t="shared" si="131"/>
        <v>12.469387755102041</v>
      </c>
      <c r="H1143" s="71">
        <v>94565</v>
      </c>
    </row>
    <row r="1144" spans="2:8" x14ac:dyDescent="0.25">
      <c r="B1144" s="65" t="s">
        <v>420</v>
      </c>
      <c r="C1144" s="70">
        <v>21</v>
      </c>
      <c r="D1144" s="71">
        <v>18.02</v>
      </c>
      <c r="E1144" s="71">
        <v>1.38</v>
      </c>
      <c r="F1144" s="72">
        <f t="shared" si="130"/>
        <v>3</v>
      </c>
      <c r="G1144" s="71">
        <f t="shared" si="131"/>
        <v>13.057971014492754</v>
      </c>
      <c r="H1144" s="71">
        <v>54060</v>
      </c>
    </row>
    <row r="1145" spans="2:8" x14ac:dyDescent="0.25">
      <c r="B1145" s="65" t="s">
        <v>464</v>
      </c>
      <c r="C1145" s="70">
        <v>5</v>
      </c>
      <c r="D1145" s="71">
        <v>49.3</v>
      </c>
      <c r="E1145" s="71">
        <v>19.7</v>
      </c>
      <c r="F1145" s="72">
        <f t="shared" si="130"/>
        <v>2.1474645030425963</v>
      </c>
      <c r="G1145" s="71">
        <f t="shared" si="131"/>
        <v>2.5025380710659899</v>
      </c>
      <c r="H1145" s="71">
        <v>105870</v>
      </c>
    </row>
    <row r="1146" spans="2:8" x14ac:dyDescent="0.25">
      <c r="B1146" s="65" t="s">
        <v>399</v>
      </c>
      <c r="C1146" s="70">
        <v>8</v>
      </c>
      <c r="D1146" s="71">
        <v>43.75</v>
      </c>
      <c r="E1146" s="71">
        <v>2.9</v>
      </c>
      <c r="F1146" s="72">
        <f t="shared" si="130"/>
        <v>1.5824</v>
      </c>
      <c r="G1146" s="71">
        <f t="shared" si="131"/>
        <v>15.086206896551724</v>
      </c>
      <c r="H1146" s="71">
        <v>69230</v>
      </c>
    </row>
    <row r="1147" spans="2:8" x14ac:dyDescent="0.25">
      <c r="B1147" s="65" t="s">
        <v>431</v>
      </c>
      <c r="C1147" s="70">
        <v>11</v>
      </c>
      <c r="D1147" s="71">
        <v>450.5</v>
      </c>
      <c r="E1147" s="71">
        <v>62</v>
      </c>
      <c r="F1147" s="72">
        <f t="shared" si="130"/>
        <v>5.3175360710321868</v>
      </c>
      <c r="G1147" s="71">
        <f t="shared" si="131"/>
        <v>7.2661290322580649</v>
      </c>
      <c r="H1147" s="71">
        <v>2395550</v>
      </c>
    </row>
    <row r="1148" spans="2:8" x14ac:dyDescent="0.25">
      <c r="B1148" s="65" t="s">
        <v>465</v>
      </c>
      <c r="C1148" s="70">
        <v>28</v>
      </c>
      <c r="D1148" s="71">
        <v>87.2</v>
      </c>
      <c r="E1148" s="71">
        <v>17</v>
      </c>
      <c r="F1148" s="72">
        <f t="shared" si="130"/>
        <v>2.2258027522935779</v>
      </c>
      <c r="G1148" s="71">
        <f t="shared" si="131"/>
        <v>5.1294117647058828</v>
      </c>
      <c r="H1148" s="71">
        <v>194090</v>
      </c>
    </row>
    <row r="1149" spans="2:8" x14ac:dyDescent="0.25">
      <c r="B1149" s="65" t="s">
        <v>466</v>
      </c>
      <c r="C1149" s="70">
        <v>5</v>
      </c>
      <c r="D1149" s="71">
        <v>1.55</v>
      </c>
      <c r="E1149" s="71">
        <v>1</v>
      </c>
      <c r="F1149" s="72">
        <f t="shared" si="130"/>
        <v>3.0709677419354837</v>
      </c>
      <c r="G1149" s="71">
        <f t="shared" si="131"/>
        <v>1.55</v>
      </c>
      <c r="H1149" s="71">
        <v>4760</v>
      </c>
    </row>
    <row r="1150" spans="2:8" x14ac:dyDescent="0.25">
      <c r="B1150" s="65" t="s">
        <v>434</v>
      </c>
      <c r="C1150" s="70">
        <v>72</v>
      </c>
      <c r="D1150" s="71">
        <v>857.25</v>
      </c>
      <c r="E1150" s="71">
        <v>63.5</v>
      </c>
      <c r="F1150" s="72">
        <f t="shared" si="130"/>
        <v>3.2905511811023622</v>
      </c>
      <c r="G1150" s="71">
        <f t="shared" si="131"/>
        <v>13.5</v>
      </c>
      <c r="H1150" s="71">
        <v>2820825</v>
      </c>
    </row>
    <row r="1151" spans="2:8" x14ac:dyDescent="0.25">
      <c r="B1151" s="65" t="s">
        <v>401</v>
      </c>
      <c r="C1151" s="70">
        <v>4</v>
      </c>
      <c r="D1151" s="71">
        <v>27.75</v>
      </c>
      <c r="E1151" s="71">
        <v>3.2</v>
      </c>
      <c r="F1151" s="72">
        <f t="shared" si="130"/>
        <v>2.7351351351351352</v>
      </c>
      <c r="G1151" s="71">
        <f t="shared" si="131"/>
        <v>8.671875</v>
      </c>
      <c r="H1151" s="71">
        <v>75900</v>
      </c>
    </row>
    <row r="1152" spans="2:8" x14ac:dyDescent="0.25">
      <c r="B1152" s="65" t="s">
        <v>444</v>
      </c>
      <c r="C1152" s="70">
        <v>3</v>
      </c>
      <c r="D1152" s="71">
        <v>17.690000000000001</v>
      </c>
      <c r="E1152" s="71">
        <v>1.6</v>
      </c>
      <c r="F1152" s="72">
        <f t="shared" si="130"/>
        <v>1.8969474279253813</v>
      </c>
      <c r="G1152" s="71">
        <f t="shared" si="131"/>
        <v>11.05625</v>
      </c>
      <c r="H1152" s="71">
        <v>33557</v>
      </c>
    </row>
    <row r="1153" spans="2:8" x14ac:dyDescent="0.25">
      <c r="B1153" s="65" t="s">
        <v>403</v>
      </c>
      <c r="C1153" s="70">
        <v>19</v>
      </c>
      <c r="D1153" s="71">
        <v>62.8</v>
      </c>
      <c r="E1153" s="71">
        <v>9.82</v>
      </c>
      <c r="F1153" s="72">
        <f t="shared" si="130"/>
        <v>1.7231687898089174</v>
      </c>
      <c r="G1153" s="71">
        <f t="shared" si="131"/>
        <v>6.3951120162932789</v>
      </c>
      <c r="H1153" s="71">
        <v>108215</v>
      </c>
    </row>
    <row r="1154" spans="2:8" x14ac:dyDescent="0.25">
      <c r="B1154" s="65" t="s">
        <v>413</v>
      </c>
      <c r="C1154" s="70">
        <v>44</v>
      </c>
      <c r="D1154" s="71">
        <v>373</v>
      </c>
      <c r="E1154" s="71">
        <v>24.8</v>
      </c>
      <c r="F1154" s="72">
        <f t="shared" si="130"/>
        <v>1.4123324396782841</v>
      </c>
      <c r="G1154" s="71">
        <f t="shared" si="131"/>
        <v>15.04032258064516</v>
      </c>
      <c r="H1154" s="71">
        <v>526800</v>
      </c>
    </row>
    <row r="1155" spans="2:8" x14ac:dyDescent="0.25">
      <c r="B1155" s="65" t="s">
        <v>479</v>
      </c>
      <c r="C1155" s="70">
        <v>6</v>
      </c>
      <c r="D1155" s="71">
        <v>5.25</v>
      </c>
      <c r="E1155" s="71">
        <v>1.31</v>
      </c>
      <c r="F1155" s="72">
        <f t="shared" si="130"/>
        <v>2.9533333333333336</v>
      </c>
      <c r="G1155" s="71">
        <f t="shared" si="131"/>
        <v>4.007633587786259</v>
      </c>
      <c r="H1155" s="71">
        <v>15505</v>
      </c>
    </row>
    <row r="1156" spans="2:8" x14ac:dyDescent="0.25">
      <c r="B1156" s="65" t="s">
        <v>404</v>
      </c>
      <c r="C1156" s="70">
        <v>91</v>
      </c>
      <c r="D1156" s="71">
        <v>1072.4000000000001</v>
      </c>
      <c r="E1156" s="71">
        <v>76.599999999999994</v>
      </c>
      <c r="F1156" s="72">
        <f t="shared" si="130"/>
        <v>3.3896475195822449</v>
      </c>
      <c r="G1156" s="71">
        <f t="shared" si="131"/>
        <v>14.000000000000002</v>
      </c>
      <c r="H1156" s="71">
        <v>3635058</v>
      </c>
    </row>
    <row r="1157" spans="2:8" x14ac:dyDescent="0.25">
      <c r="B1157" s="65" t="s">
        <v>482</v>
      </c>
      <c r="C1157" s="70">
        <v>7</v>
      </c>
      <c r="D1157" s="71">
        <v>1.91</v>
      </c>
      <c r="E1157" s="71">
        <v>0.17</v>
      </c>
      <c r="F1157" s="72">
        <f t="shared" si="130"/>
        <v>3.7526178010471209</v>
      </c>
      <c r="G1157" s="71">
        <f t="shared" si="131"/>
        <v>11.235294117647058</v>
      </c>
      <c r="H1157" s="71">
        <v>7167.5</v>
      </c>
    </row>
    <row r="1158" spans="2:8" x14ac:dyDescent="0.25">
      <c r="B1158" s="7" t="s">
        <v>632</v>
      </c>
      <c r="C1158" s="8">
        <f>SUM(C1139:C1157)</f>
        <v>600</v>
      </c>
      <c r="D1158" s="9">
        <f>SUM(D1139:D1157)</f>
        <v>4500.8700000000008</v>
      </c>
      <c r="E1158" s="9">
        <f>SUM(E1139:E1157)</f>
        <v>406.78000000000003</v>
      </c>
      <c r="F1158" s="10">
        <f t="shared" si="130"/>
        <v>3.0242236500943145</v>
      </c>
      <c r="G1158" s="11">
        <f t="shared" si="131"/>
        <v>11.064629529475393</v>
      </c>
      <c r="H1158" s="9">
        <f>SUM(H1139:H1157)</f>
        <v>13611637.5</v>
      </c>
    </row>
    <row r="1159" spans="2:8" x14ac:dyDescent="0.25">
      <c r="B1159" s="19" t="s">
        <v>633</v>
      </c>
      <c r="C1159" s="12"/>
      <c r="D1159" s="1"/>
      <c r="E1159" s="1"/>
      <c r="G1159" s="13"/>
    </row>
    <row r="1160" spans="2:8" x14ac:dyDescent="0.25">
      <c r="B1160" s="65" t="s">
        <v>542</v>
      </c>
      <c r="C1160" s="70">
        <v>2</v>
      </c>
      <c r="D1160" s="71">
        <v>14.38</v>
      </c>
      <c r="E1160" s="71">
        <v>1.38</v>
      </c>
      <c r="F1160" s="72">
        <f t="shared" ref="F1160:F1166" si="132">(H1160/D1160)/1000</f>
        <v>2.8604172461752433</v>
      </c>
      <c r="G1160" s="71">
        <f t="shared" ref="G1160:G1166" si="133">D1160/E1160</f>
        <v>10.420289855072465</v>
      </c>
      <c r="H1160" s="71">
        <v>41132.800000000003</v>
      </c>
    </row>
    <row r="1161" spans="2:8" x14ac:dyDescent="0.25">
      <c r="B1161" s="65" t="s">
        <v>437</v>
      </c>
      <c r="C1161" s="70">
        <v>51</v>
      </c>
      <c r="D1161" s="71">
        <v>738</v>
      </c>
      <c r="E1161" s="71">
        <v>30.5</v>
      </c>
      <c r="F1161" s="72">
        <f t="shared" si="132"/>
        <v>2.1551490514905147</v>
      </c>
      <c r="G1161" s="71">
        <f t="shared" si="133"/>
        <v>24.196721311475411</v>
      </c>
      <c r="H1161" s="71">
        <v>1590500</v>
      </c>
    </row>
    <row r="1162" spans="2:8" x14ac:dyDescent="0.25">
      <c r="B1162" s="65" t="s">
        <v>402</v>
      </c>
      <c r="C1162" s="70">
        <v>97</v>
      </c>
      <c r="D1162" s="71">
        <v>286</v>
      </c>
      <c r="E1162" s="71">
        <v>11</v>
      </c>
      <c r="F1162" s="72">
        <f t="shared" si="132"/>
        <v>1.790909090909091</v>
      </c>
      <c r="G1162" s="71">
        <f t="shared" si="133"/>
        <v>26</v>
      </c>
      <c r="H1162" s="71">
        <v>512200</v>
      </c>
    </row>
    <row r="1163" spans="2:8" x14ac:dyDescent="0.25">
      <c r="B1163" s="65" t="s">
        <v>446</v>
      </c>
      <c r="C1163" s="70">
        <v>2</v>
      </c>
      <c r="D1163" s="71">
        <v>107</v>
      </c>
      <c r="E1163" s="71">
        <v>5.2</v>
      </c>
      <c r="F1163" s="72">
        <f t="shared" si="132"/>
        <v>3.0182242990654204</v>
      </c>
      <c r="G1163" s="71">
        <f t="shared" si="133"/>
        <v>20.576923076923077</v>
      </c>
      <c r="H1163" s="71">
        <v>322950</v>
      </c>
    </row>
    <row r="1164" spans="2:8" x14ac:dyDescent="0.25">
      <c r="B1164" s="65" t="s">
        <v>452</v>
      </c>
      <c r="C1164" s="70">
        <v>100</v>
      </c>
      <c r="D1164" s="71">
        <v>960</v>
      </c>
      <c r="E1164" s="71">
        <v>60</v>
      </c>
      <c r="F1164" s="72">
        <f t="shared" si="132"/>
        <v>1.3121666666666667</v>
      </c>
      <c r="G1164" s="71">
        <f t="shared" si="133"/>
        <v>16</v>
      </c>
      <c r="H1164" s="71">
        <v>1259680</v>
      </c>
    </row>
    <row r="1165" spans="2:8" x14ac:dyDescent="0.25">
      <c r="B1165" s="65" t="s">
        <v>503</v>
      </c>
      <c r="C1165" s="70">
        <v>19</v>
      </c>
      <c r="D1165" s="71">
        <v>181.25</v>
      </c>
      <c r="E1165" s="71">
        <v>7.1</v>
      </c>
      <c r="F1165" s="72">
        <f t="shared" si="132"/>
        <v>2.1123608275862069</v>
      </c>
      <c r="G1165" s="71">
        <f t="shared" si="133"/>
        <v>25.528169014084508</v>
      </c>
      <c r="H1165" s="71">
        <v>382865.4</v>
      </c>
    </row>
    <row r="1166" spans="2:8" x14ac:dyDescent="0.25">
      <c r="B1166" s="7" t="s">
        <v>634</v>
      </c>
      <c r="C1166" s="8">
        <f>SUM(C1160:C1165)</f>
        <v>271</v>
      </c>
      <c r="D1166" s="9">
        <f>SUM(D1160:D1165)</f>
        <v>2286.63</v>
      </c>
      <c r="E1166" s="9">
        <f>SUM(E1160:E1165)</f>
        <v>115.17999999999999</v>
      </c>
      <c r="F1166" s="10">
        <f t="shared" si="132"/>
        <v>1.7971111198576069</v>
      </c>
      <c r="G1166" s="11">
        <f t="shared" si="133"/>
        <v>19.85266539329745</v>
      </c>
      <c r="H1166" s="9">
        <f>SUM(H1160:H1165)</f>
        <v>4109328.1999999997</v>
      </c>
    </row>
    <row r="1167" spans="2:8" x14ac:dyDescent="0.25">
      <c r="B1167" s="19" t="s">
        <v>635</v>
      </c>
      <c r="C1167" s="12"/>
      <c r="D1167" s="1"/>
      <c r="E1167" s="1"/>
      <c r="G1167" s="13"/>
    </row>
    <row r="1168" spans="2:8" x14ac:dyDescent="0.25">
      <c r="B1168" s="65" t="s">
        <v>434</v>
      </c>
      <c r="C1168" s="70">
        <v>11</v>
      </c>
      <c r="D1168" s="71">
        <v>152</v>
      </c>
      <c r="E1168" s="71">
        <v>9.5</v>
      </c>
      <c r="F1168" s="72">
        <f>(H1168/D1168)/1000</f>
        <v>5</v>
      </c>
      <c r="G1168" s="71">
        <f>D1168/E1168</f>
        <v>16</v>
      </c>
      <c r="H1168" s="71">
        <v>760000</v>
      </c>
    </row>
    <row r="1169" spans="2:8" x14ac:dyDescent="0.25">
      <c r="B1169" s="7" t="s">
        <v>636</v>
      </c>
      <c r="C1169" s="8">
        <f>SUM(C1168)</f>
        <v>11</v>
      </c>
      <c r="D1169" s="9">
        <f>SUM(D1168)</f>
        <v>152</v>
      </c>
      <c r="E1169" s="9">
        <f>SUM(E1168)</f>
        <v>9.5</v>
      </c>
      <c r="F1169" s="10">
        <f>(H1169/D1169)/1000</f>
        <v>5</v>
      </c>
      <c r="G1169" s="11">
        <f>D1169/E1169</f>
        <v>16</v>
      </c>
      <c r="H1169" s="9">
        <f>SUM(H1168)</f>
        <v>760000</v>
      </c>
    </row>
    <row r="1170" spans="2:8" x14ac:dyDescent="0.25">
      <c r="B1170" s="19" t="s">
        <v>637</v>
      </c>
      <c r="C1170" s="12"/>
      <c r="D1170" s="1"/>
      <c r="E1170" s="1"/>
      <c r="G1170" s="13"/>
    </row>
    <row r="1171" spans="2:8" x14ac:dyDescent="0.25">
      <c r="B1171" s="65" t="s">
        <v>437</v>
      </c>
      <c r="C1171" s="70">
        <v>39</v>
      </c>
      <c r="D1171" s="71">
        <v>583</v>
      </c>
      <c r="E1171" s="71">
        <v>26</v>
      </c>
      <c r="F1171" s="72">
        <f t="shared" ref="F1171:F1176" si="134">(H1171/D1171)/1000</f>
        <v>2.5044596912521442</v>
      </c>
      <c r="G1171" s="71">
        <f t="shared" ref="G1171:G1176" si="135">D1171/E1171</f>
        <v>22.423076923076923</v>
      </c>
      <c r="H1171" s="71">
        <v>1460100</v>
      </c>
    </row>
    <row r="1172" spans="2:8" x14ac:dyDescent="0.25">
      <c r="B1172" s="65" t="s">
        <v>402</v>
      </c>
      <c r="C1172" s="70">
        <v>74</v>
      </c>
      <c r="D1172" s="71">
        <v>166</v>
      </c>
      <c r="E1172" s="71">
        <v>6.5</v>
      </c>
      <c r="F1172" s="72">
        <f t="shared" si="134"/>
        <v>2.2999999999999998</v>
      </c>
      <c r="G1172" s="71">
        <f t="shared" si="135"/>
        <v>25.53846153846154</v>
      </c>
      <c r="H1172" s="71">
        <v>381800</v>
      </c>
    </row>
    <row r="1173" spans="2:8" x14ac:dyDescent="0.25">
      <c r="B1173" s="65" t="s">
        <v>478</v>
      </c>
      <c r="C1173" s="70">
        <v>36</v>
      </c>
      <c r="D1173" s="71">
        <v>150</v>
      </c>
      <c r="E1173" s="71">
        <v>6</v>
      </c>
      <c r="F1173" s="72">
        <f t="shared" si="134"/>
        <v>1.75</v>
      </c>
      <c r="G1173" s="71">
        <f t="shared" si="135"/>
        <v>25</v>
      </c>
      <c r="H1173" s="71">
        <v>262500</v>
      </c>
    </row>
    <row r="1174" spans="2:8" x14ac:dyDescent="0.25">
      <c r="B1174" s="65" t="s">
        <v>513</v>
      </c>
      <c r="C1174" s="70">
        <v>28</v>
      </c>
      <c r="D1174" s="71">
        <v>616</v>
      </c>
      <c r="E1174" s="71">
        <v>28</v>
      </c>
      <c r="F1174" s="72">
        <f t="shared" si="134"/>
        <v>2.0357142857142856</v>
      </c>
      <c r="G1174" s="71">
        <f t="shared" si="135"/>
        <v>22</v>
      </c>
      <c r="H1174" s="71">
        <v>1254000</v>
      </c>
    </row>
    <row r="1175" spans="2:8" x14ac:dyDescent="0.25">
      <c r="B1175" s="65" t="s">
        <v>503</v>
      </c>
      <c r="C1175" s="70">
        <v>18</v>
      </c>
      <c r="D1175" s="71">
        <v>180.2</v>
      </c>
      <c r="E1175" s="71">
        <v>7</v>
      </c>
      <c r="F1175" s="72">
        <f t="shared" si="134"/>
        <v>2.163512763596005</v>
      </c>
      <c r="G1175" s="71">
        <f t="shared" si="135"/>
        <v>25.74285714285714</v>
      </c>
      <c r="H1175" s="71">
        <v>389865</v>
      </c>
    </row>
    <row r="1176" spans="2:8" x14ac:dyDescent="0.25">
      <c r="B1176" s="7" t="s">
        <v>638</v>
      </c>
      <c r="C1176" s="8">
        <f>SUM(C1171:C1175)</f>
        <v>195</v>
      </c>
      <c r="D1176" s="9">
        <f>SUM(D1171:D1175)</f>
        <v>1695.2</v>
      </c>
      <c r="E1176" s="9">
        <f>SUM(E1171:E1175)</f>
        <v>73.5</v>
      </c>
      <c r="F1176" s="10">
        <f t="shared" si="134"/>
        <v>2.2111048843794241</v>
      </c>
      <c r="G1176" s="11">
        <f t="shared" si="135"/>
        <v>23.063945578231294</v>
      </c>
      <c r="H1176" s="9">
        <f>SUM(H1171:H1175)</f>
        <v>3748265</v>
      </c>
    </row>
    <row r="1177" spans="2:8" x14ac:dyDescent="0.25">
      <c r="B1177" s="19" t="s">
        <v>639</v>
      </c>
      <c r="C1177" s="12"/>
      <c r="D1177" s="1"/>
      <c r="E1177" s="1"/>
      <c r="G1177" s="13"/>
    </row>
    <row r="1178" spans="2:8" x14ac:dyDescent="0.25">
      <c r="B1178" s="65" t="s">
        <v>426</v>
      </c>
      <c r="C1178" s="70">
        <v>358</v>
      </c>
      <c r="D1178" s="71">
        <v>4707</v>
      </c>
      <c r="E1178" s="71">
        <v>206</v>
      </c>
      <c r="F1178" s="72">
        <f t="shared" ref="F1178:F1195" si="136">(H1178/D1178)/1000</f>
        <v>3.6860526874867219</v>
      </c>
      <c r="G1178" s="71">
        <f t="shared" ref="G1178:G1195" si="137">D1178/E1178</f>
        <v>22.849514563106798</v>
      </c>
      <c r="H1178" s="71">
        <v>17350250</v>
      </c>
    </row>
    <row r="1179" spans="2:8" x14ac:dyDescent="0.25">
      <c r="B1179" s="65" t="s">
        <v>408</v>
      </c>
      <c r="C1179" s="70">
        <v>134</v>
      </c>
      <c r="D1179" s="71">
        <v>1288</v>
      </c>
      <c r="E1179" s="71">
        <v>149.1</v>
      </c>
      <c r="F1179" s="72">
        <f t="shared" si="136"/>
        <v>2.7599378881987575</v>
      </c>
      <c r="G1179" s="71">
        <f t="shared" si="137"/>
        <v>8.63849765258216</v>
      </c>
      <c r="H1179" s="71">
        <v>3554800</v>
      </c>
    </row>
    <row r="1180" spans="2:8" x14ac:dyDescent="0.25">
      <c r="B1180" s="65" t="s">
        <v>420</v>
      </c>
      <c r="C1180" s="70">
        <v>122</v>
      </c>
      <c r="D1180" s="71">
        <v>2663</v>
      </c>
      <c r="E1180" s="71">
        <v>146</v>
      </c>
      <c r="F1180" s="72">
        <f t="shared" si="136"/>
        <v>3.1149079984979346</v>
      </c>
      <c r="G1180" s="71">
        <f t="shared" si="137"/>
        <v>18.239726027397261</v>
      </c>
      <c r="H1180" s="71">
        <v>8295000</v>
      </c>
    </row>
    <row r="1181" spans="2:8" x14ac:dyDescent="0.25">
      <c r="B1181" s="65" t="s">
        <v>399</v>
      </c>
      <c r="C1181" s="70">
        <v>25</v>
      </c>
      <c r="D1181" s="71">
        <v>199.8</v>
      </c>
      <c r="E1181" s="71">
        <v>10.95</v>
      </c>
      <c r="F1181" s="72">
        <f t="shared" si="136"/>
        <v>2.9540040040040041</v>
      </c>
      <c r="G1181" s="71">
        <f t="shared" si="137"/>
        <v>18.246575342465757</v>
      </c>
      <c r="H1181" s="71">
        <v>590210</v>
      </c>
    </row>
    <row r="1182" spans="2:8" x14ac:dyDescent="0.25">
      <c r="B1182" s="65" t="s">
        <v>431</v>
      </c>
      <c r="C1182" s="70">
        <v>4</v>
      </c>
      <c r="D1182" s="71">
        <v>106.4</v>
      </c>
      <c r="E1182" s="71">
        <v>17.05</v>
      </c>
      <c r="F1182" s="72">
        <f t="shared" si="136"/>
        <v>5.2893327067669169</v>
      </c>
      <c r="G1182" s="71">
        <f t="shared" si="137"/>
        <v>6.2404692082111435</v>
      </c>
      <c r="H1182" s="71">
        <v>562785</v>
      </c>
    </row>
    <row r="1183" spans="2:8" x14ac:dyDescent="0.25">
      <c r="B1183" s="65" t="s">
        <v>465</v>
      </c>
      <c r="C1183" s="70">
        <v>36</v>
      </c>
      <c r="D1183" s="71">
        <v>261</v>
      </c>
      <c r="E1183" s="71">
        <v>18</v>
      </c>
      <c r="F1183" s="72">
        <f t="shared" si="136"/>
        <v>2.0120689655172415</v>
      </c>
      <c r="G1183" s="71">
        <f t="shared" si="137"/>
        <v>14.5</v>
      </c>
      <c r="H1183" s="71">
        <v>525150</v>
      </c>
    </row>
    <row r="1184" spans="2:8" x14ac:dyDescent="0.25">
      <c r="B1184" s="65" t="s">
        <v>467</v>
      </c>
      <c r="C1184" s="70">
        <v>3</v>
      </c>
      <c r="D1184" s="71">
        <v>5.6</v>
      </c>
      <c r="E1184" s="71">
        <v>0.95</v>
      </c>
      <c r="F1184" s="72">
        <f t="shared" si="136"/>
        <v>2.6532142857142857</v>
      </c>
      <c r="G1184" s="71">
        <f t="shared" si="137"/>
        <v>5.8947368421052628</v>
      </c>
      <c r="H1184" s="71">
        <v>14858</v>
      </c>
    </row>
    <row r="1185" spans="2:8" x14ac:dyDescent="0.25">
      <c r="B1185" s="65" t="s">
        <v>421</v>
      </c>
      <c r="C1185" s="70">
        <v>4</v>
      </c>
      <c r="D1185" s="71">
        <v>16</v>
      </c>
      <c r="E1185" s="71">
        <v>2</v>
      </c>
      <c r="F1185" s="72">
        <f t="shared" si="136"/>
        <v>2.5</v>
      </c>
      <c r="G1185" s="71">
        <f t="shared" si="137"/>
        <v>8</v>
      </c>
      <c r="H1185" s="71">
        <v>40000</v>
      </c>
    </row>
    <row r="1186" spans="2:8" x14ac:dyDescent="0.25">
      <c r="B1186" s="65" t="s">
        <v>434</v>
      </c>
      <c r="C1186" s="70">
        <v>33</v>
      </c>
      <c r="D1186" s="71">
        <v>567</v>
      </c>
      <c r="E1186" s="71">
        <v>31.5</v>
      </c>
      <c r="F1186" s="72">
        <f t="shared" si="136"/>
        <v>5.0634920634920633</v>
      </c>
      <c r="G1186" s="71">
        <f t="shared" si="137"/>
        <v>18</v>
      </c>
      <c r="H1186" s="71">
        <v>2871000</v>
      </c>
    </row>
    <row r="1187" spans="2:8" x14ac:dyDescent="0.25">
      <c r="B1187" s="65" t="s">
        <v>437</v>
      </c>
      <c r="C1187" s="70">
        <v>167</v>
      </c>
      <c r="D1187" s="71">
        <v>2459</v>
      </c>
      <c r="E1187" s="71">
        <v>181</v>
      </c>
      <c r="F1187" s="72">
        <f t="shared" si="136"/>
        <v>3.6203334688897928</v>
      </c>
      <c r="G1187" s="71">
        <f t="shared" si="137"/>
        <v>13.585635359116022</v>
      </c>
      <c r="H1187" s="71">
        <v>8902400</v>
      </c>
    </row>
    <row r="1188" spans="2:8" x14ac:dyDescent="0.25">
      <c r="B1188" s="65" t="s">
        <v>475</v>
      </c>
      <c r="C1188" s="70">
        <v>15</v>
      </c>
      <c r="D1188" s="71">
        <v>41.5</v>
      </c>
      <c r="E1188" s="71">
        <v>2.8</v>
      </c>
      <c r="F1188" s="72">
        <f t="shared" si="136"/>
        <v>5.4216867469879517</v>
      </c>
      <c r="G1188" s="71">
        <f t="shared" si="137"/>
        <v>14.821428571428573</v>
      </c>
      <c r="H1188" s="71">
        <v>225000</v>
      </c>
    </row>
    <row r="1189" spans="2:8" x14ac:dyDescent="0.25">
      <c r="B1189" s="65" t="s">
        <v>446</v>
      </c>
      <c r="C1189" s="70">
        <v>2</v>
      </c>
      <c r="D1189" s="71">
        <v>21.8</v>
      </c>
      <c r="E1189" s="71">
        <v>1.4</v>
      </c>
      <c r="F1189" s="72">
        <f t="shared" si="136"/>
        <v>2.6146788990825689</v>
      </c>
      <c r="G1189" s="71">
        <f t="shared" si="137"/>
        <v>15.571428571428573</v>
      </c>
      <c r="H1189" s="71">
        <v>57000</v>
      </c>
    </row>
    <row r="1190" spans="2:8" x14ac:dyDescent="0.25">
      <c r="B1190" s="65" t="s">
        <v>414</v>
      </c>
      <c r="C1190" s="70">
        <v>14</v>
      </c>
      <c r="D1190" s="71">
        <v>585</v>
      </c>
      <c r="E1190" s="71">
        <v>58</v>
      </c>
      <c r="F1190" s="72">
        <f t="shared" si="136"/>
        <v>1.3897435897435899</v>
      </c>
      <c r="G1190" s="71">
        <f t="shared" si="137"/>
        <v>10.086206896551724</v>
      </c>
      <c r="H1190" s="71">
        <v>813000</v>
      </c>
    </row>
    <row r="1191" spans="2:8" x14ac:dyDescent="0.25">
      <c r="B1191" s="65" t="s">
        <v>452</v>
      </c>
      <c r="C1191" s="70">
        <v>25</v>
      </c>
      <c r="D1191" s="71">
        <v>624</v>
      </c>
      <c r="E1191" s="71">
        <v>39</v>
      </c>
      <c r="F1191" s="72">
        <f t="shared" si="136"/>
        <v>3.335897435897436</v>
      </c>
      <c r="G1191" s="71">
        <f t="shared" si="137"/>
        <v>16</v>
      </c>
      <c r="H1191" s="71">
        <v>2081600</v>
      </c>
    </row>
    <row r="1192" spans="2:8" x14ac:dyDescent="0.25">
      <c r="B1192" s="65" t="s">
        <v>503</v>
      </c>
      <c r="C1192" s="70">
        <v>11</v>
      </c>
      <c r="D1192" s="71">
        <v>53.53</v>
      </c>
      <c r="E1192" s="71">
        <v>4.3</v>
      </c>
      <c r="F1192" s="72">
        <f t="shared" si="136"/>
        <v>3.2481972725574444</v>
      </c>
      <c r="G1192" s="71">
        <f t="shared" si="137"/>
        <v>12.448837209302326</v>
      </c>
      <c r="H1192" s="71">
        <v>173876</v>
      </c>
    </row>
    <row r="1193" spans="2:8" x14ac:dyDescent="0.25">
      <c r="B1193" s="65" t="s">
        <v>404</v>
      </c>
      <c r="C1193" s="70">
        <v>71</v>
      </c>
      <c r="D1193" s="71">
        <v>1511</v>
      </c>
      <c r="E1193" s="71">
        <v>84.9</v>
      </c>
      <c r="F1193" s="72">
        <f t="shared" si="136"/>
        <v>3.1927716743878225</v>
      </c>
      <c r="G1193" s="71">
        <f t="shared" si="137"/>
        <v>17.79740871613663</v>
      </c>
      <c r="H1193" s="71">
        <v>4824278</v>
      </c>
    </row>
    <row r="1194" spans="2:8" x14ac:dyDescent="0.25">
      <c r="B1194" s="7" t="s">
        <v>640</v>
      </c>
      <c r="C1194" s="8">
        <f>SUM(C1178:C1193)</f>
        <v>1024</v>
      </c>
      <c r="D1194" s="9">
        <f>SUM(D1178:D1193)</f>
        <v>15109.63</v>
      </c>
      <c r="E1194" s="9">
        <f>SUM(E1178:E1193)</f>
        <v>952.94999999999993</v>
      </c>
      <c r="F1194" s="10">
        <f t="shared" si="136"/>
        <v>3.3674687599894906</v>
      </c>
      <c r="G1194" s="11">
        <f t="shared" si="137"/>
        <v>15.855637756440528</v>
      </c>
      <c r="H1194" s="9">
        <f>SUM(H1178:H1193)</f>
        <v>50881207</v>
      </c>
    </row>
    <row r="1195" spans="2:8" x14ac:dyDescent="0.25">
      <c r="B1195" s="19" t="s">
        <v>641</v>
      </c>
      <c r="C1195" s="20">
        <f>SUM(C1194,C1176,C1169,C1166,C1158,C1137,C1134)</f>
        <v>6947</v>
      </c>
      <c r="D1195" s="21">
        <f>SUM(D1194,D1176,D1169,D1166,D1158,D1137,D1134)</f>
        <v>162391.05000000002</v>
      </c>
      <c r="E1195" s="21">
        <f>SUM(E1194,E1176,E1169,E1166,E1158,E1137,E1134)</f>
        <v>11781.36</v>
      </c>
      <c r="F1195" s="46">
        <f t="shared" si="136"/>
        <v>1.7104582420028687</v>
      </c>
      <c r="G1195" s="22">
        <f t="shared" si="137"/>
        <v>13.783727006050237</v>
      </c>
      <c r="H1195" s="21">
        <f>SUM(H1194,H1176,H1169,H1166,H1158,H1137,H1134)</f>
        <v>277763109.89999998</v>
      </c>
    </row>
    <row r="1196" spans="2:8" x14ac:dyDescent="0.25">
      <c r="B1196" s="81" t="s">
        <v>642</v>
      </c>
      <c r="G1196" s="13"/>
    </row>
    <row r="1197" spans="2:8" x14ac:dyDescent="0.25">
      <c r="B1197" s="19" t="s">
        <v>643</v>
      </c>
      <c r="G1197" s="13"/>
    </row>
    <row r="1198" spans="2:8" x14ac:dyDescent="0.25">
      <c r="B1198" s="65" t="s">
        <v>409</v>
      </c>
      <c r="C1198" s="70">
        <v>3</v>
      </c>
      <c r="D1198" s="71">
        <v>700</v>
      </c>
      <c r="E1198" s="71">
        <v>14</v>
      </c>
      <c r="F1198" s="72">
        <f>(H1198/D1198)/1000</f>
        <v>0.17</v>
      </c>
      <c r="G1198" s="71">
        <f>D1198/E1198</f>
        <v>50</v>
      </c>
      <c r="H1198" s="71">
        <v>119000</v>
      </c>
    </row>
    <row r="1199" spans="2:8" x14ac:dyDescent="0.25">
      <c r="B1199" s="65" t="s">
        <v>475</v>
      </c>
      <c r="C1199" s="70">
        <v>8</v>
      </c>
      <c r="D1199" s="71">
        <v>800</v>
      </c>
      <c r="E1199" s="71">
        <v>17.5</v>
      </c>
      <c r="F1199" s="72">
        <f>(H1199/D1199)/1000</f>
        <v>0.5</v>
      </c>
      <c r="G1199" s="71">
        <f>D1199/E1199</f>
        <v>45.714285714285715</v>
      </c>
      <c r="H1199" s="71">
        <v>400000</v>
      </c>
    </row>
    <row r="1200" spans="2:8" x14ac:dyDescent="0.25">
      <c r="B1200" s="65" t="s">
        <v>482</v>
      </c>
      <c r="C1200" s="70">
        <v>6</v>
      </c>
      <c r="D1200" s="71">
        <v>1650</v>
      </c>
      <c r="E1200" s="71">
        <v>38.1</v>
      </c>
      <c r="F1200" s="72">
        <f>(H1200/D1200)/1000</f>
        <v>0.4306060606060606</v>
      </c>
      <c r="G1200" s="71">
        <f>D1200/E1200</f>
        <v>43.30708661417323</v>
      </c>
      <c r="H1200" s="71">
        <v>710500</v>
      </c>
    </row>
    <row r="1201" spans="2:8" x14ac:dyDescent="0.25">
      <c r="B1201" s="7" t="s">
        <v>644</v>
      </c>
      <c r="C1201" s="8">
        <f>SUM(C1198:C1200)</f>
        <v>17</v>
      </c>
      <c r="D1201" s="9">
        <f>SUM(D1198:D1200)</f>
        <v>3150</v>
      </c>
      <c r="E1201" s="9">
        <f>SUM(E1198:E1200)</f>
        <v>69.599999999999994</v>
      </c>
      <c r="F1201" s="10">
        <f>(H1201/D1201)/1000</f>
        <v>0.39031746031746029</v>
      </c>
      <c r="G1201" s="11">
        <f>D1201/E1201</f>
        <v>45.258620689655174</v>
      </c>
      <c r="H1201" s="9">
        <f>SUM(H1198:H1200)</f>
        <v>1229500</v>
      </c>
    </row>
    <row r="1202" spans="2:8" x14ac:dyDescent="0.25">
      <c r="B1202" s="19" t="s">
        <v>645</v>
      </c>
      <c r="C1202" s="12"/>
      <c r="D1202" s="1"/>
      <c r="E1202" s="1"/>
      <c r="G1202" s="13"/>
    </row>
    <row r="1203" spans="2:8" x14ac:dyDescent="0.25">
      <c r="B1203" s="65" t="s">
        <v>458</v>
      </c>
      <c r="C1203" s="70">
        <v>15</v>
      </c>
      <c r="D1203" s="71">
        <v>353</v>
      </c>
      <c r="E1203" s="71">
        <v>8</v>
      </c>
      <c r="F1203" s="72">
        <f t="shared" ref="F1203:F1217" si="138">(H1203/D1203)/1000</f>
        <v>0.85694050991501425</v>
      </c>
      <c r="G1203" s="71">
        <f t="shared" ref="G1203:G1217" si="139">D1203/E1203</f>
        <v>44.125</v>
      </c>
      <c r="H1203" s="71">
        <v>302500</v>
      </c>
    </row>
    <row r="1204" spans="2:8" x14ac:dyDescent="0.25">
      <c r="B1204" s="65" t="s">
        <v>462</v>
      </c>
      <c r="C1204" s="70">
        <v>6</v>
      </c>
      <c r="D1204" s="71">
        <v>233.7</v>
      </c>
      <c r="E1204" s="71">
        <v>5.4</v>
      </c>
      <c r="F1204" s="72">
        <f t="shared" si="138"/>
        <v>0.46691912708600775</v>
      </c>
      <c r="G1204" s="71">
        <f t="shared" si="139"/>
        <v>43.277777777777771</v>
      </c>
      <c r="H1204" s="71">
        <v>109119</v>
      </c>
    </row>
    <row r="1205" spans="2:8" x14ac:dyDescent="0.25">
      <c r="B1205" s="65" t="s">
        <v>409</v>
      </c>
      <c r="C1205" s="70">
        <v>71</v>
      </c>
      <c r="D1205" s="71">
        <v>2476</v>
      </c>
      <c r="E1205" s="71">
        <v>55.5</v>
      </c>
      <c r="F1205" s="72">
        <f t="shared" si="138"/>
        <v>0.29638933764135705</v>
      </c>
      <c r="G1205" s="71">
        <f t="shared" si="139"/>
        <v>44.612612612612615</v>
      </c>
      <c r="H1205" s="71">
        <v>733860</v>
      </c>
    </row>
    <row r="1206" spans="2:8" x14ac:dyDescent="0.25">
      <c r="B1206" s="65" t="s">
        <v>431</v>
      </c>
      <c r="C1206" s="70">
        <v>3</v>
      </c>
      <c r="D1206" s="71">
        <v>138.69999999999999</v>
      </c>
      <c r="E1206" s="71">
        <v>11.55</v>
      </c>
      <c r="F1206" s="72">
        <f t="shared" si="138"/>
        <v>3.0318673395818312</v>
      </c>
      <c r="G1206" s="71">
        <f t="shared" si="139"/>
        <v>12.008658008658006</v>
      </c>
      <c r="H1206" s="71">
        <v>420520</v>
      </c>
    </row>
    <row r="1207" spans="2:8" x14ac:dyDescent="0.25">
      <c r="B1207" s="65" t="s">
        <v>433</v>
      </c>
      <c r="C1207" s="70">
        <v>15</v>
      </c>
      <c r="D1207" s="71">
        <v>369</v>
      </c>
      <c r="E1207" s="71">
        <v>60</v>
      </c>
      <c r="F1207" s="72">
        <f t="shared" si="138"/>
        <v>2.5</v>
      </c>
      <c r="G1207" s="71">
        <f t="shared" si="139"/>
        <v>6.15</v>
      </c>
      <c r="H1207" s="71">
        <v>922500</v>
      </c>
    </row>
    <row r="1208" spans="2:8" x14ac:dyDescent="0.25">
      <c r="B1208" s="65" t="s">
        <v>411</v>
      </c>
      <c r="C1208" s="70">
        <v>16</v>
      </c>
      <c r="D1208" s="71">
        <v>409</v>
      </c>
      <c r="E1208" s="71">
        <v>23.05</v>
      </c>
      <c r="F1208" s="72">
        <f t="shared" si="138"/>
        <v>0.34420537897310516</v>
      </c>
      <c r="G1208" s="71">
        <f t="shared" si="139"/>
        <v>17.744034707158352</v>
      </c>
      <c r="H1208" s="71">
        <v>140780</v>
      </c>
    </row>
    <row r="1209" spans="2:8" x14ac:dyDescent="0.25">
      <c r="B1209" s="65" t="s">
        <v>470</v>
      </c>
      <c r="C1209" s="70">
        <v>6</v>
      </c>
      <c r="D1209" s="71">
        <v>51.69</v>
      </c>
      <c r="E1209" s="71">
        <v>6</v>
      </c>
      <c r="F1209" s="72">
        <f t="shared" si="138"/>
        <v>1.2447281872702651</v>
      </c>
      <c r="G1209" s="71">
        <f t="shared" si="139"/>
        <v>8.6150000000000002</v>
      </c>
      <c r="H1209" s="71">
        <v>64340</v>
      </c>
    </row>
    <row r="1210" spans="2:8" x14ac:dyDescent="0.25">
      <c r="B1210" s="65" t="s">
        <v>401</v>
      </c>
      <c r="C1210" s="70">
        <v>3</v>
      </c>
      <c r="D1210" s="71">
        <v>22.25</v>
      </c>
      <c r="E1210" s="71">
        <v>2.9</v>
      </c>
      <c r="F1210" s="72">
        <f t="shared" si="138"/>
        <v>1.5275280898876404</v>
      </c>
      <c r="G1210" s="71">
        <f t="shared" si="139"/>
        <v>7.6724137931034484</v>
      </c>
      <c r="H1210" s="71">
        <v>33987.5</v>
      </c>
    </row>
    <row r="1211" spans="2:8" x14ac:dyDescent="0.25">
      <c r="B1211" s="65" t="s">
        <v>436</v>
      </c>
      <c r="C1211" s="70">
        <v>5</v>
      </c>
      <c r="D1211" s="71">
        <v>176.42</v>
      </c>
      <c r="E1211" s="71">
        <v>4.0999999999999996</v>
      </c>
      <c r="F1211" s="72">
        <f t="shared" si="138"/>
        <v>1.6356263462192495</v>
      </c>
      <c r="G1211" s="71">
        <f t="shared" si="139"/>
        <v>43.029268292682929</v>
      </c>
      <c r="H1211" s="71">
        <v>288557.2</v>
      </c>
    </row>
    <row r="1212" spans="2:8" x14ac:dyDescent="0.25">
      <c r="B1212" s="65" t="s">
        <v>438</v>
      </c>
      <c r="C1212" s="70">
        <v>5</v>
      </c>
      <c r="D1212" s="71">
        <v>85</v>
      </c>
      <c r="E1212" s="71">
        <v>5.3</v>
      </c>
      <c r="F1212" s="72">
        <f t="shared" si="138"/>
        <v>0.4</v>
      </c>
      <c r="G1212" s="71">
        <f t="shared" si="139"/>
        <v>16.037735849056606</v>
      </c>
      <c r="H1212" s="71">
        <v>34000</v>
      </c>
    </row>
    <row r="1213" spans="2:8" x14ac:dyDescent="0.25">
      <c r="B1213" s="65" t="s">
        <v>444</v>
      </c>
      <c r="C1213" s="70">
        <v>6</v>
      </c>
      <c r="D1213" s="71">
        <v>315.17</v>
      </c>
      <c r="E1213" s="71">
        <v>9.14</v>
      </c>
      <c r="F1213" s="72">
        <f t="shared" si="138"/>
        <v>0.33364374781863754</v>
      </c>
      <c r="G1213" s="71">
        <f t="shared" si="139"/>
        <v>34.482494529540482</v>
      </c>
      <c r="H1213" s="71">
        <v>105154.5</v>
      </c>
    </row>
    <row r="1214" spans="2:8" x14ac:dyDescent="0.25">
      <c r="B1214" s="65" t="s">
        <v>451</v>
      </c>
      <c r="C1214" s="70">
        <v>32</v>
      </c>
      <c r="D1214" s="71">
        <v>2467.02</v>
      </c>
      <c r="E1214" s="71">
        <v>52.5</v>
      </c>
      <c r="F1214" s="72">
        <f t="shared" si="138"/>
        <v>1.5470657716597351</v>
      </c>
      <c r="G1214" s="71">
        <f t="shared" si="139"/>
        <v>46.990857142857145</v>
      </c>
      <c r="H1214" s="71">
        <v>3816642.2</v>
      </c>
    </row>
    <row r="1215" spans="2:8" x14ac:dyDescent="0.25">
      <c r="B1215" s="65" t="s">
        <v>413</v>
      </c>
      <c r="C1215" s="70">
        <v>13</v>
      </c>
      <c r="D1215" s="71">
        <v>1225</v>
      </c>
      <c r="E1215" s="71">
        <v>24.5</v>
      </c>
      <c r="F1215" s="72">
        <f t="shared" si="138"/>
        <v>0.33530612244897956</v>
      </c>
      <c r="G1215" s="71">
        <f t="shared" si="139"/>
        <v>50</v>
      </c>
      <c r="H1215" s="71">
        <v>410750</v>
      </c>
    </row>
    <row r="1216" spans="2:8" x14ac:dyDescent="0.25">
      <c r="B1216" s="65" t="s">
        <v>481</v>
      </c>
      <c r="C1216" s="70">
        <v>32</v>
      </c>
      <c r="D1216" s="71">
        <v>1732</v>
      </c>
      <c r="E1216" s="71">
        <v>68</v>
      </c>
      <c r="F1216" s="72">
        <f t="shared" si="138"/>
        <v>0.47413394919168594</v>
      </c>
      <c r="G1216" s="71">
        <f t="shared" si="139"/>
        <v>25.470588235294116</v>
      </c>
      <c r="H1216" s="71">
        <v>821200</v>
      </c>
    </row>
    <row r="1217" spans="2:8" x14ac:dyDescent="0.25">
      <c r="B1217" s="7" t="s">
        <v>646</v>
      </c>
      <c r="C1217" s="8">
        <f>SUM(C1203:C1216)</f>
        <v>228</v>
      </c>
      <c r="D1217" s="9">
        <f>SUM(D1203:D1216)</f>
        <v>10053.949999999999</v>
      </c>
      <c r="E1217" s="9">
        <f>SUM(E1203:E1216)</f>
        <v>335.94</v>
      </c>
      <c r="F1217" s="10">
        <f t="shared" si="138"/>
        <v>0.81598878052904589</v>
      </c>
      <c r="G1217" s="11">
        <f t="shared" si="139"/>
        <v>29.927814490682856</v>
      </c>
      <c r="H1217" s="9">
        <f>SUM(H1203:H1216)</f>
        <v>8203910.4000000004</v>
      </c>
    </row>
    <row r="1218" spans="2:8" x14ac:dyDescent="0.25">
      <c r="B1218" s="19" t="s">
        <v>647</v>
      </c>
      <c r="C1218" s="12"/>
      <c r="D1218" s="1"/>
      <c r="E1218" s="1"/>
      <c r="G1218" s="13"/>
    </row>
    <row r="1219" spans="2:8" x14ac:dyDescent="0.25">
      <c r="B1219" s="65" t="s">
        <v>417</v>
      </c>
      <c r="C1219" s="70">
        <v>1</v>
      </c>
      <c r="D1219" s="71">
        <v>162405</v>
      </c>
      <c r="E1219" s="71">
        <v>2695</v>
      </c>
      <c r="F1219" s="72">
        <f t="shared" ref="F1219:F1229" si="140">(H1219/D1219)/1000</f>
        <v>0.19</v>
      </c>
      <c r="G1219" s="71">
        <f t="shared" ref="G1219:G1229" si="141">D1219/E1219</f>
        <v>60.261595547309831</v>
      </c>
      <c r="H1219" s="71">
        <v>30856950</v>
      </c>
    </row>
    <row r="1220" spans="2:8" x14ac:dyDescent="0.25">
      <c r="B1220" s="65" t="s">
        <v>462</v>
      </c>
      <c r="C1220" s="70">
        <v>1</v>
      </c>
      <c r="D1220" s="71">
        <v>99320</v>
      </c>
      <c r="E1220" s="71">
        <v>1572</v>
      </c>
      <c r="F1220" s="72">
        <f t="shared" si="140"/>
        <v>7.9830447039871119E-2</v>
      </c>
      <c r="G1220" s="71">
        <f t="shared" si="141"/>
        <v>63.180661577608141</v>
      </c>
      <c r="H1220" s="71">
        <v>7928760</v>
      </c>
    </row>
    <row r="1221" spans="2:8" x14ac:dyDescent="0.25">
      <c r="B1221" s="65" t="s">
        <v>409</v>
      </c>
      <c r="C1221" s="70">
        <v>1445</v>
      </c>
      <c r="D1221" s="71">
        <v>1778150</v>
      </c>
      <c r="E1221" s="71">
        <v>37450</v>
      </c>
      <c r="F1221" s="72">
        <f t="shared" si="140"/>
        <v>0.1296279841408205</v>
      </c>
      <c r="G1221" s="71">
        <f t="shared" si="141"/>
        <v>47.480640854472632</v>
      </c>
      <c r="H1221" s="71">
        <v>230498000</v>
      </c>
    </row>
    <row r="1222" spans="2:8" x14ac:dyDescent="0.25">
      <c r="B1222" s="65" t="s">
        <v>488</v>
      </c>
      <c r="C1222" s="70">
        <v>25</v>
      </c>
      <c r="D1222" s="71">
        <v>800</v>
      </c>
      <c r="E1222" s="71">
        <v>25</v>
      </c>
      <c r="F1222" s="72">
        <f t="shared" si="140"/>
        <v>0.21875</v>
      </c>
      <c r="G1222" s="71">
        <f t="shared" si="141"/>
        <v>32</v>
      </c>
      <c r="H1222" s="71">
        <v>175000</v>
      </c>
    </row>
    <row r="1223" spans="2:8" x14ac:dyDescent="0.25">
      <c r="B1223" s="65" t="s">
        <v>531</v>
      </c>
      <c r="C1223" s="70">
        <v>1</v>
      </c>
      <c r="D1223" s="71">
        <v>2100</v>
      </c>
      <c r="E1223" s="71">
        <v>33</v>
      </c>
      <c r="F1223" s="72">
        <f t="shared" si="140"/>
        <v>0.09</v>
      </c>
      <c r="G1223" s="71">
        <f t="shared" si="141"/>
        <v>63.636363636363633</v>
      </c>
      <c r="H1223" s="71">
        <v>189000</v>
      </c>
    </row>
    <row r="1224" spans="2:8" x14ac:dyDescent="0.25">
      <c r="B1224" s="65" t="s">
        <v>467</v>
      </c>
      <c r="C1224" s="70">
        <v>339</v>
      </c>
      <c r="D1224" s="71">
        <v>15022</v>
      </c>
      <c r="E1224" s="71">
        <v>365</v>
      </c>
      <c r="F1224" s="72">
        <f t="shared" si="140"/>
        <v>0.14112102250033284</v>
      </c>
      <c r="G1224" s="71">
        <f t="shared" si="141"/>
        <v>41.156164383561645</v>
      </c>
      <c r="H1224" s="71">
        <v>2119920</v>
      </c>
    </row>
    <row r="1225" spans="2:8" x14ac:dyDescent="0.25">
      <c r="B1225" s="65" t="s">
        <v>489</v>
      </c>
      <c r="C1225" s="70">
        <v>3</v>
      </c>
      <c r="D1225" s="71">
        <v>21800</v>
      </c>
      <c r="E1225" s="71">
        <v>361</v>
      </c>
      <c r="F1225" s="72">
        <f t="shared" si="140"/>
        <v>0.13</v>
      </c>
      <c r="G1225" s="71">
        <f t="shared" si="141"/>
        <v>60.387811634349028</v>
      </c>
      <c r="H1225" s="71">
        <v>2834000</v>
      </c>
    </row>
    <row r="1226" spans="2:8" x14ac:dyDescent="0.25">
      <c r="B1226" s="65" t="s">
        <v>450</v>
      </c>
      <c r="C1226" s="70">
        <v>3</v>
      </c>
      <c r="D1226" s="71">
        <v>905.4</v>
      </c>
      <c r="E1226" s="71">
        <v>20.12</v>
      </c>
      <c r="F1226" s="72">
        <f t="shared" si="140"/>
        <v>0.14000000000000001</v>
      </c>
      <c r="G1226" s="71">
        <f t="shared" si="141"/>
        <v>45</v>
      </c>
      <c r="H1226" s="71">
        <v>126756</v>
      </c>
    </row>
    <row r="1227" spans="2:8" x14ac:dyDescent="0.25">
      <c r="B1227" s="65" t="s">
        <v>412</v>
      </c>
      <c r="C1227" s="70">
        <v>540</v>
      </c>
      <c r="D1227" s="71">
        <v>955000</v>
      </c>
      <c r="E1227" s="71">
        <v>16000</v>
      </c>
      <c r="F1227" s="72">
        <f t="shared" si="140"/>
        <v>9.2984293193717274E-2</v>
      </c>
      <c r="G1227" s="71">
        <f t="shared" si="141"/>
        <v>59.6875</v>
      </c>
      <c r="H1227" s="71">
        <v>88800000</v>
      </c>
    </row>
    <row r="1228" spans="2:8" x14ac:dyDescent="0.25">
      <c r="B1228" s="65" t="s">
        <v>414</v>
      </c>
      <c r="C1228" s="70">
        <v>4</v>
      </c>
      <c r="D1228" s="71">
        <v>3898</v>
      </c>
      <c r="E1228" s="71">
        <v>102</v>
      </c>
      <c r="F1228" s="72">
        <f t="shared" si="140"/>
        <v>0.18</v>
      </c>
      <c r="G1228" s="71">
        <f t="shared" si="141"/>
        <v>38.215686274509807</v>
      </c>
      <c r="H1228" s="71">
        <v>701640</v>
      </c>
    </row>
    <row r="1229" spans="2:8" x14ac:dyDescent="0.25">
      <c r="B1229" s="7" t="s">
        <v>648</v>
      </c>
      <c r="C1229" s="8">
        <f t="shared" ref="C1229:E1229" si="142">SUM(C1219:C1228)</f>
        <v>2362</v>
      </c>
      <c r="D1229" s="9">
        <f>SUM(D1219:D1228)</f>
        <v>3039400.4</v>
      </c>
      <c r="E1229" s="9">
        <f t="shared" si="142"/>
        <v>58623.12</v>
      </c>
      <c r="F1229" s="10">
        <f t="shared" si="140"/>
        <v>0.11983614465537347</v>
      </c>
      <c r="G1229" s="11">
        <f t="shared" si="141"/>
        <v>51.846445566186169</v>
      </c>
      <c r="H1229" s="9">
        <f>SUM(H1219:H1228)</f>
        <v>364230026</v>
      </c>
    </row>
    <row r="1230" spans="2:8" x14ac:dyDescent="0.25">
      <c r="B1230" s="19" t="s">
        <v>649</v>
      </c>
      <c r="C1230" s="12"/>
      <c r="D1230" s="1"/>
      <c r="E1230" s="1"/>
      <c r="G1230" s="13"/>
    </row>
    <row r="1231" spans="2:8" x14ac:dyDescent="0.25">
      <c r="B1231" s="65" t="s">
        <v>462</v>
      </c>
      <c r="C1231" s="70">
        <v>9</v>
      </c>
      <c r="D1231" s="71">
        <v>681.5</v>
      </c>
      <c r="E1231" s="71">
        <v>23.5</v>
      </c>
      <c r="F1231" s="72">
        <f t="shared" ref="F1231:F1241" si="143">(H1231/D1231)/1000</f>
        <v>0.20480557593543652</v>
      </c>
      <c r="G1231" s="71">
        <f t="shared" ref="G1231:G1241" si="144">D1231/E1231</f>
        <v>29</v>
      </c>
      <c r="H1231" s="71">
        <v>139575</v>
      </c>
    </row>
    <row r="1232" spans="2:8" x14ac:dyDescent="0.25">
      <c r="B1232" s="65" t="s">
        <v>463</v>
      </c>
      <c r="C1232" s="70">
        <v>100</v>
      </c>
      <c r="D1232" s="71">
        <v>8700</v>
      </c>
      <c r="E1232" s="71">
        <v>290</v>
      </c>
      <c r="F1232" s="72">
        <f t="shared" si="143"/>
        <v>0.18</v>
      </c>
      <c r="G1232" s="71">
        <f t="shared" si="144"/>
        <v>30</v>
      </c>
      <c r="H1232" s="71">
        <v>1566000</v>
      </c>
    </row>
    <row r="1233" spans="2:8" x14ac:dyDescent="0.25">
      <c r="B1233" s="65" t="s">
        <v>409</v>
      </c>
      <c r="C1233" s="70">
        <v>100</v>
      </c>
      <c r="D1233" s="71">
        <v>5560</v>
      </c>
      <c r="E1233" s="71">
        <v>110</v>
      </c>
      <c r="F1233" s="72">
        <f t="shared" si="143"/>
        <v>0.18133093525179855</v>
      </c>
      <c r="G1233" s="71">
        <f t="shared" si="144"/>
        <v>50.545454545454547</v>
      </c>
      <c r="H1233" s="71">
        <v>1008200</v>
      </c>
    </row>
    <row r="1234" spans="2:8" x14ac:dyDescent="0.25">
      <c r="B1234" s="65" t="s">
        <v>488</v>
      </c>
      <c r="C1234" s="70">
        <v>17</v>
      </c>
      <c r="D1234" s="71">
        <v>550</v>
      </c>
      <c r="E1234" s="71">
        <v>10</v>
      </c>
      <c r="F1234" s="72">
        <f t="shared" si="143"/>
        <v>0.22318181818181818</v>
      </c>
      <c r="G1234" s="71">
        <f t="shared" si="144"/>
        <v>55</v>
      </c>
      <c r="H1234" s="71">
        <v>122750</v>
      </c>
    </row>
    <row r="1235" spans="2:8" x14ac:dyDescent="0.25">
      <c r="B1235" s="65" t="s">
        <v>399</v>
      </c>
      <c r="C1235" s="70">
        <v>70</v>
      </c>
      <c r="D1235" s="71">
        <v>1738</v>
      </c>
      <c r="E1235" s="71">
        <v>27.9</v>
      </c>
      <c r="F1235" s="72">
        <f t="shared" si="143"/>
        <v>0.32010932105868811</v>
      </c>
      <c r="G1235" s="71">
        <f t="shared" si="144"/>
        <v>62.293906810035843</v>
      </c>
      <c r="H1235" s="71">
        <v>556350</v>
      </c>
    </row>
    <row r="1236" spans="2:8" x14ac:dyDescent="0.25">
      <c r="B1236" s="65" t="s">
        <v>431</v>
      </c>
      <c r="C1236" s="70">
        <v>1</v>
      </c>
      <c r="D1236" s="71">
        <v>140</v>
      </c>
      <c r="E1236" s="71">
        <v>12.45</v>
      </c>
      <c r="F1236" s="72">
        <f t="shared" si="143"/>
        <v>0.26814285714285718</v>
      </c>
      <c r="G1236" s="71">
        <f t="shared" si="144"/>
        <v>11.244979919678716</v>
      </c>
      <c r="H1236" s="71">
        <v>37540</v>
      </c>
    </row>
    <row r="1237" spans="2:8" x14ac:dyDescent="0.25">
      <c r="B1237" s="65" t="s">
        <v>400</v>
      </c>
      <c r="C1237" s="70">
        <v>165</v>
      </c>
      <c r="D1237" s="71">
        <v>3770</v>
      </c>
      <c r="E1237" s="71">
        <v>100.5</v>
      </c>
      <c r="F1237" s="72">
        <f t="shared" si="143"/>
        <v>0.30248010610079573</v>
      </c>
      <c r="G1237" s="71">
        <f t="shared" si="144"/>
        <v>37.512437810945272</v>
      </c>
      <c r="H1237" s="71">
        <v>1140350</v>
      </c>
    </row>
    <row r="1238" spans="2:8" x14ac:dyDescent="0.25">
      <c r="B1238" s="65" t="s">
        <v>579</v>
      </c>
      <c r="C1238" s="70">
        <v>5</v>
      </c>
      <c r="D1238" s="71">
        <v>280</v>
      </c>
      <c r="E1238" s="71">
        <v>3.5</v>
      </c>
      <c r="F1238" s="72">
        <f t="shared" si="143"/>
        <v>0.15</v>
      </c>
      <c r="G1238" s="71">
        <f t="shared" si="144"/>
        <v>80</v>
      </c>
      <c r="H1238" s="71">
        <v>42000</v>
      </c>
    </row>
    <row r="1239" spans="2:8" x14ac:dyDescent="0.25">
      <c r="B1239" s="65" t="s">
        <v>472</v>
      </c>
      <c r="C1239" s="70">
        <v>2</v>
      </c>
      <c r="D1239" s="71">
        <v>285</v>
      </c>
      <c r="E1239" s="71">
        <v>5</v>
      </c>
      <c r="F1239" s="72">
        <f t="shared" si="143"/>
        <v>0.19</v>
      </c>
      <c r="G1239" s="71">
        <f t="shared" si="144"/>
        <v>57</v>
      </c>
      <c r="H1239" s="71">
        <v>54150</v>
      </c>
    </row>
    <row r="1240" spans="2:8" x14ac:dyDescent="0.25">
      <c r="B1240" s="65" t="s">
        <v>449</v>
      </c>
      <c r="C1240" s="70">
        <v>8</v>
      </c>
      <c r="D1240" s="71">
        <v>600</v>
      </c>
      <c r="E1240" s="71">
        <v>7.91</v>
      </c>
      <c r="F1240" s="72">
        <f t="shared" si="143"/>
        <v>0.26550000000000001</v>
      </c>
      <c r="G1240" s="71">
        <f t="shared" si="144"/>
        <v>75.853350189633375</v>
      </c>
      <c r="H1240" s="71">
        <v>159300</v>
      </c>
    </row>
    <row r="1241" spans="2:8" x14ac:dyDescent="0.25">
      <c r="B1241" s="7" t="s">
        <v>650</v>
      </c>
      <c r="C1241" s="8">
        <f t="shared" ref="C1241:E1241" si="145">SUM(C1231:C1240)</f>
        <v>477</v>
      </c>
      <c r="D1241" s="9">
        <f>SUM(D1231:D1240)</f>
        <v>22304.5</v>
      </c>
      <c r="E1241" s="9">
        <f t="shared" si="145"/>
        <v>590.75999999999988</v>
      </c>
      <c r="F1241" s="10">
        <f t="shared" si="143"/>
        <v>0.21637853347979108</v>
      </c>
      <c r="G1241" s="11">
        <f t="shared" si="144"/>
        <v>37.755602952129465</v>
      </c>
      <c r="H1241" s="9">
        <f>SUM(H1231:H1240)</f>
        <v>4826215</v>
      </c>
    </row>
    <row r="1242" spans="2:8" x14ac:dyDescent="0.25">
      <c r="B1242" s="19" t="s">
        <v>651</v>
      </c>
      <c r="C1242" s="12"/>
      <c r="D1242" s="1"/>
      <c r="E1242" s="1"/>
      <c r="G1242" s="13"/>
    </row>
    <row r="1243" spans="2:8" x14ac:dyDescent="0.25">
      <c r="B1243" s="65" t="s">
        <v>476</v>
      </c>
      <c r="C1243" s="70">
        <v>13</v>
      </c>
      <c r="D1243" s="71">
        <v>112.55</v>
      </c>
      <c r="E1243" s="71">
        <v>27</v>
      </c>
      <c r="F1243" s="72">
        <f>(H1243/D1243)/1000</f>
        <v>2.9760106619280324</v>
      </c>
      <c r="G1243" s="71">
        <f>D1243/E1243</f>
        <v>4.1685185185185185</v>
      </c>
      <c r="H1243" s="71">
        <v>334950</v>
      </c>
    </row>
    <row r="1244" spans="2:8" x14ac:dyDescent="0.25">
      <c r="B1244" s="7" t="s">
        <v>652</v>
      </c>
      <c r="C1244" s="8">
        <f t="shared" ref="C1244:E1244" si="146">SUM(C1243)</f>
        <v>13</v>
      </c>
      <c r="D1244" s="9">
        <f t="shared" si="146"/>
        <v>112.55</v>
      </c>
      <c r="E1244" s="9">
        <f t="shared" si="146"/>
        <v>27</v>
      </c>
      <c r="F1244" s="10">
        <f>(H1244/D1244)/1000</f>
        <v>2.9760106619280324</v>
      </c>
      <c r="G1244" s="11">
        <f>D1244/E1244</f>
        <v>4.1685185185185185</v>
      </c>
      <c r="H1244" s="9">
        <f>SUM(H1243)</f>
        <v>334950</v>
      </c>
    </row>
    <row r="1245" spans="2:8" x14ac:dyDescent="0.25">
      <c r="B1245" s="19" t="s">
        <v>653</v>
      </c>
      <c r="C1245" s="12"/>
      <c r="D1245" s="1"/>
      <c r="E1245" s="1"/>
      <c r="G1245" s="13"/>
    </row>
    <row r="1246" spans="2:8" x14ac:dyDescent="0.25">
      <c r="B1246" s="65" t="s">
        <v>463</v>
      </c>
      <c r="C1246" s="70">
        <v>55</v>
      </c>
      <c r="D1246" s="71">
        <v>1860</v>
      </c>
      <c r="E1246" s="71">
        <v>77</v>
      </c>
      <c r="F1246" s="72">
        <f t="shared" ref="F1246:F1253" si="147">(H1246/D1246)/1000</f>
        <v>1.5064516129032259</v>
      </c>
      <c r="G1246" s="71">
        <f t="shared" ref="G1246:G1253" si="148">D1246/E1246</f>
        <v>24.155844155844157</v>
      </c>
      <c r="H1246" s="71">
        <v>2802000</v>
      </c>
    </row>
    <row r="1247" spans="2:8" x14ac:dyDescent="0.25">
      <c r="B1247" s="65" t="s">
        <v>409</v>
      </c>
      <c r="C1247" s="70">
        <v>128</v>
      </c>
      <c r="D1247" s="71">
        <v>1190</v>
      </c>
      <c r="E1247" s="71">
        <v>95.5</v>
      </c>
      <c r="F1247" s="72">
        <f t="shared" si="147"/>
        <v>0.43193277310924366</v>
      </c>
      <c r="G1247" s="71">
        <f t="shared" si="148"/>
        <v>12.460732984293193</v>
      </c>
      <c r="H1247" s="71">
        <v>514000</v>
      </c>
    </row>
    <row r="1248" spans="2:8" x14ac:dyDescent="0.25">
      <c r="B1248" s="65" t="s">
        <v>579</v>
      </c>
      <c r="C1248" s="70">
        <v>1</v>
      </c>
      <c r="D1248" s="71">
        <v>12.5</v>
      </c>
      <c r="E1248" s="71">
        <v>0.5</v>
      </c>
      <c r="F1248" s="72">
        <f t="shared" si="147"/>
        <v>2.1</v>
      </c>
      <c r="G1248" s="71">
        <f t="shared" si="148"/>
        <v>25</v>
      </c>
      <c r="H1248" s="71">
        <v>26250</v>
      </c>
    </row>
    <row r="1249" spans="2:8" x14ac:dyDescent="0.25">
      <c r="B1249" s="65" t="s">
        <v>472</v>
      </c>
      <c r="C1249" s="70">
        <v>2</v>
      </c>
      <c r="D1249" s="71">
        <v>130.69999999999999</v>
      </c>
      <c r="E1249" s="71">
        <v>7.5</v>
      </c>
      <c r="F1249" s="72">
        <f t="shared" si="147"/>
        <v>2.0604437643458304</v>
      </c>
      <c r="G1249" s="71">
        <f t="shared" si="148"/>
        <v>17.426666666666666</v>
      </c>
      <c r="H1249" s="71">
        <v>269300</v>
      </c>
    </row>
    <row r="1250" spans="2:8" x14ac:dyDescent="0.25">
      <c r="B1250" s="65" t="s">
        <v>473</v>
      </c>
      <c r="C1250" s="70">
        <v>7</v>
      </c>
      <c r="D1250" s="71">
        <v>2.65</v>
      </c>
      <c r="E1250" s="71">
        <v>0.26</v>
      </c>
      <c r="F1250" s="72">
        <f t="shared" si="147"/>
        <v>2</v>
      </c>
      <c r="G1250" s="71">
        <f t="shared" si="148"/>
        <v>10.192307692307692</v>
      </c>
      <c r="H1250" s="71">
        <v>5300</v>
      </c>
    </row>
    <row r="1251" spans="2:8" x14ac:dyDescent="0.25">
      <c r="B1251" s="65" t="s">
        <v>446</v>
      </c>
      <c r="C1251" s="70">
        <v>2</v>
      </c>
      <c r="D1251" s="71">
        <v>129.25</v>
      </c>
      <c r="E1251" s="71">
        <v>9.8000000000000007</v>
      </c>
      <c r="F1251" s="72">
        <f t="shared" si="147"/>
        <v>3.464487427466151</v>
      </c>
      <c r="G1251" s="71">
        <f t="shared" si="148"/>
        <v>13.188775510204081</v>
      </c>
      <c r="H1251" s="71">
        <v>447785</v>
      </c>
    </row>
    <row r="1252" spans="2:8" x14ac:dyDescent="0.25">
      <c r="B1252" s="65" t="s">
        <v>412</v>
      </c>
      <c r="C1252" s="70">
        <v>560</v>
      </c>
      <c r="D1252" s="71">
        <v>56940</v>
      </c>
      <c r="E1252" s="71">
        <v>3020</v>
      </c>
      <c r="F1252" s="72">
        <f t="shared" si="147"/>
        <v>0.19657885493501931</v>
      </c>
      <c r="G1252" s="71">
        <f t="shared" si="148"/>
        <v>18.85430463576159</v>
      </c>
      <c r="H1252" s="71">
        <v>11193200</v>
      </c>
    </row>
    <row r="1253" spans="2:8" x14ac:dyDescent="0.25">
      <c r="B1253" s="7" t="s">
        <v>654</v>
      </c>
      <c r="C1253" s="8">
        <f t="shared" ref="C1253:E1253" si="149">SUM(C1246:C1252)</f>
        <v>755</v>
      </c>
      <c r="D1253" s="9">
        <f>SUM(D1246:D1252)</f>
        <v>60265.1</v>
      </c>
      <c r="E1253" s="9">
        <f t="shared" si="149"/>
        <v>3210.56</v>
      </c>
      <c r="F1253" s="10">
        <f t="shared" si="147"/>
        <v>0.25317862245312794</v>
      </c>
      <c r="G1253" s="11">
        <f t="shared" si="148"/>
        <v>18.77089978072361</v>
      </c>
      <c r="H1253" s="9">
        <f>SUM(H1246:H1252)</f>
        <v>15257835</v>
      </c>
    </row>
    <row r="1254" spans="2:8" x14ac:dyDescent="0.25">
      <c r="B1254" s="19" t="s">
        <v>655</v>
      </c>
      <c r="C1254" s="12"/>
      <c r="D1254" s="1"/>
      <c r="E1254" s="1"/>
      <c r="G1254" s="13"/>
    </row>
    <row r="1255" spans="2:8" x14ac:dyDescent="0.25">
      <c r="B1255" s="65" t="s">
        <v>510</v>
      </c>
      <c r="C1255" s="70">
        <v>1</v>
      </c>
      <c r="D1255" s="71">
        <v>200</v>
      </c>
      <c r="E1255" s="71">
        <v>6.7</v>
      </c>
      <c r="F1255" s="72">
        <f t="shared" ref="F1255:F1273" si="150">(H1255/D1255)/1000</f>
        <v>0.7</v>
      </c>
      <c r="G1255" s="71">
        <f t="shared" ref="G1255:G1273" si="151">D1255/E1255</f>
        <v>29.850746268656717</v>
      </c>
      <c r="H1255" s="71">
        <v>140000</v>
      </c>
    </row>
    <row r="1256" spans="2:8" x14ac:dyDescent="0.25">
      <c r="B1256" s="65" t="s">
        <v>427</v>
      </c>
      <c r="C1256" s="70">
        <v>13</v>
      </c>
      <c r="D1256" s="71">
        <v>1205</v>
      </c>
      <c r="E1256" s="71">
        <v>36.5</v>
      </c>
      <c r="F1256" s="72">
        <f t="shared" si="150"/>
        <v>0.31244813278008299</v>
      </c>
      <c r="G1256" s="71">
        <f t="shared" si="151"/>
        <v>33.013698630136986</v>
      </c>
      <c r="H1256" s="71">
        <v>376500</v>
      </c>
    </row>
    <row r="1257" spans="2:8" x14ac:dyDescent="0.25">
      <c r="B1257" s="65" t="s">
        <v>462</v>
      </c>
      <c r="C1257" s="70">
        <v>4</v>
      </c>
      <c r="D1257" s="71">
        <v>228</v>
      </c>
      <c r="E1257" s="71">
        <v>8.3000000000000007</v>
      </c>
      <c r="F1257" s="72">
        <f t="shared" si="150"/>
        <v>0.54675438596491233</v>
      </c>
      <c r="G1257" s="71">
        <f t="shared" si="151"/>
        <v>27.469879518072286</v>
      </c>
      <c r="H1257" s="71">
        <v>124660</v>
      </c>
    </row>
    <row r="1258" spans="2:8" x14ac:dyDescent="0.25">
      <c r="B1258" s="65" t="s">
        <v>463</v>
      </c>
      <c r="C1258" s="70">
        <v>126</v>
      </c>
      <c r="D1258" s="71">
        <v>8420</v>
      </c>
      <c r="E1258" s="71">
        <v>256</v>
      </c>
      <c r="F1258" s="72">
        <f t="shared" si="150"/>
        <v>1</v>
      </c>
      <c r="G1258" s="71">
        <f t="shared" si="151"/>
        <v>32.890625</v>
      </c>
      <c r="H1258" s="71">
        <v>8420000</v>
      </c>
    </row>
    <row r="1259" spans="2:8" x14ac:dyDescent="0.25">
      <c r="B1259" s="65" t="s">
        <v>531</v>
      </c>
      <c r="C1259" s="70">
        <v>7</v>
      </c>
      <c r="D1259" s="71">
        <v>1054.75</v>
      </c>
      <c r="E1259" s="71">
        <v>32.799999999999997</v>
      </c>
      <c r="F1259" s="72">
        <f t="shared" si="150"/>
        <v>0.53240341313107375</v>
      </c>
      <c r="G1259" s="71">
        <f t="shared" si="151"/>
        <v>32.157012195121951</v>
      </c>
      <c r="H1259" s="71">
        <v>561552.5</v>
      </c>
    </row>
    <row r="1260" spans="2:8" x14ac:dyDescent="0.25">
      <c r="B1260" s="65" t="s">
        <v>428</v>
      </c>
      <c r="C1260" s="70">
        <v>15</v>
      </c>
      <c r="D1260" s="71">
        <v>5967</v>
      </c>
      <c r="E1260" s="71">
        <v>151.44999999999999</v>
      </c>
      <c r="F1260" s="72">
        <f t="shared" si="150"/>
        <v>0.51419976537623602</v>
      </c>
      <c r="G1260" s="71">
        <f t="shared" si="151"/>
        <v>39.399141630901291</v>
      </c>
      <c r="H1260" s="71">
        <v>3068230</v>
      </c>
    </row>
    <row r="1261" spans="2:8" x14ac:dyDescent="0.25">
      <c r="B1261" s="65" t="s">
        <v>430</v>
      </c>
      <c r="C1261" s="70">
        <v>14</v>
      </c>
      <c r="D1261" s="71">
        <v>3095</v>
      </c>
      <c r="E1261" s="71">
        <v>94</v>
      </c>
      <c r="F1261" s="72">
        <f t="shared" si="150"/>
        <v>0.54418416801292402</v>
      </c>
      <c r="G1261" s="71">
        <f t="shared" si="151"/>
        <v>32.925531914893618</v>
      </c>
      <c r="H1261" s="71">
        <v>1684250</v>
      </c>
    </row>
    <row r="1262" spans="2:8" x14ac:dyDescent="0.25">
      <c r="B1262" s="65" t="s">
        <v>399</v>
      </c>
      <c r="C1262" s="70">
        <v>50</v>
      </c>
      <c r="D1262" s="71">
        <v>4600</v>
      </c>
      <c r="E1262" s="71">
        <v>113</v>
      </c>
      <c r="F1262" s="72">
        <f t="shared" si="150"/>
        <v>0.53746739130434784</v>
      </c>
      <c r="G1262" s="71">
        <f t="shared" si="151"/>
        <v>40.707964601769909</v>
      </c>
      <c r="H1262" s="71">
        <v>2472350</v>
      </c>
    </row>
    <row r="1263" spans="2:8" x14ac:dyDescent="0.25">
      <c r="B1263" s="65" t="s">
        <v>467</v>
      </c>
      <c r="C1263" s="70">
        <v>7</v>
      </c>
      <c r="D1263" s="71">
        <v>2649.2</v>
      </c>
      <c r="E1263" s="71">
        <v>80</v>
      </c>
      <c r="F1263" s="72">
        <f t="shared" si="150"/>
        <v>0.24742563792843122</v>
      </c>
      <c r="G1263" s="71">
        <f t="shared" si="151"/>
        <v>33.114999999999995</v>
      </c>
      <c r="H1263" s="71">
        <v>655480</v>
      </c>
    </row>
    <row r="1264" spans="2:8" x14ac:dyDescent="0.25">
      <c r="B1264" s="65" t="s">
        <v>421</v>
      </c>
      <c r="C1264" s="70">
        <v>1</v>
      </c>
      <c r="D1264" s="71">
        <v>5200</v>
      </c>
      <c r="E1264" s="71">
        <v>186</v>
      </c>
      <c r="F1264" s="72">
        <f t="shared" si="150"/>
        <v>0.5</v>
      </c>
      <c r="G1264" s="71">
        <f t="shared" si="151"/>
        <v>27.956989247311828</v>
      </c>
      <c r="H1264" s="71">
        <v>2600000</v>
      </c>
    </row>
    <row r="1265" spans="2:8" x14ac:dyDescent="0.25">
      <c r="B1265" s="65" t="s">
        <v>579</v>
      </c>
      <c r="C1265" s="70">
        <v>3</v>
      </c>
      <c r="D1265" s="71">
        <v>1239</v>
      </c>
      <c r="E1265" s="71">
        <v>29.5</v>
      </c>
      <c r="F1265" s="72">
        <f t="shared" si="150"/>
        <v>0.51949152542372878</v>
      </c>
      <c r="G1265" s="71">
        <f t="shared" si="151"/>
        <v>42</v>
      </c>
      <c r="H1265" s="71">
        <v>643650</v>
      </c>
    </row>
    <row r="1266" spans="2:8" x14ac:dyDescent="0.25">
      <c r="B1266" s="65" t="s">
        <v>474</v>
      </c>
      <c r="C1266" s="70">
        <v>5</v>
      </c>
      <c r="D1266" s="71">
        <v>2155</v>
      </c>
      <c r="E1266" s="71">
        <v>40.729999999999997</v>
      </c>
      <c r="F1266" s="72">
        <f t="shared" si="150"/>
        <v>1.5556102088167054</v>
      </c>
      <c r="G1266" s="71">
        <f t="shared" si="151"/>
        <v>52.909403388165977</v>
      </c>
      <c r="H1266" s="71">
        <v>3352340</v>
      </c>
    </row>
    <row r="1267" spans="2:8" x14ac:dyDescent="0.25">
      <c r="B1267" s="65" t="s">
        <v>441</v>
      </c>
      <c r="C1267" s="70">
        <v>59</v>
      </c>
      <c r="D1267" s="71">
        <v>5691</v>
      </c>
      <c r="E1267" s="71">
        <v>128</v>
      </c>
      <c r="F1267" s="72">
        <f t="shared" si="150"/>
        <v>0.60458618871903003</v>
      </c>
      <c r="G1267" s="71">
        <f t="shared" si="151"/>
        <v>44.4609375</v>
      </c>
      <c r="H1267" s="71">
        <v>3440700</v>
      </c>
    </row>
    <row r="1268" spans="2:8" x14ac:dyDescent="0.25">
      <c r="B1268" s="65" t="s">
        <v>447</v>
      </c>
      <c r="C1268" s="70">
        <v>7</v>
      </c>
      <c r="D1268" s="71">
        <v>7477.5</v>
      </c>
      <c r="E1268" s="71">
        <v>177.5</v>
      </c>
      <c r="F1268" s="72">
        <f t="shared" si="150"/>
        <v>0.70183082581076561</v>
      </c>
      <c r="G1268" s="71">
        <f t="shared" si="151"/>
        <v>42.12676056338028</v>
      </c>
      <c r="H1268" s="71">
        <v>5247940</v>
      </c>
    </row>
    <row r="1269" spans="2:8" x14ac:dyDescent="0.25">
      <c r="B1269" s="65" t="s">
        <v>448</v>
      </c>
      <c r="C1269" s="70">
        <v>1</v>
      </c>
      <c r="D1269" s="71">
        <v>425</v>
      </c>
      <c r="E1269" s="71">
        <v>8.6999999999999993</v>
      </c>
      <c r="F1269" s="72">
        <f t="shared" si="150"/>
        <v>0.6415294117647059</v>
      </c>
      <c r="G1269" s="71">
        <f t="shared" si="151"/>
        <v>48.850574712643684</v>
      </c>
      <c r="H1269" s="71">
        <v>272650</v>
      </c>
    </row>
    <row r="1270" spans="2:8" x14ac:dyDescent="0.25">
      <c r="B1270" s="65" t="s">
        <v>412</v>
      </c>
      <c r="C1270" s="70">
        <v>46</v>
      </c>
      <c r="D1270" s="71">
        <v>12100</v>
      </c>
      <c r="E1270" s="71">
        <v>620</v>
      </c>
      <c r="F1270" s="72">
        <f t="shared" si="150"/>
        <v>0.53842975206611576</v>
      </c>
      <c r="G1270" s="71">
        <f t="shared" si="151"/>
        <v>19.516129032258064</v>
      </c>
      <c r="H1270" s="71">
        <v>6515000</v>
      </c>
    </row>
    <row r="1271" spans="2:8" x14ac:dyDescent="0.25">
      <c r="B1271" s="65" t="s">
        <v>499</v>
      </c>
      <c r="C1271" s="70">
        <v>12</v>
      </c>
      <c r="D1271" s="71">
        <v>4690</v>
      </c>
      <c r="E1271" s="71">
        <v>192.5</v>
      </c>
      <c r="F1271" s="72">
        <f t="shared" si="150"/>
        <v>1.835820895522388</v>
      </c>
      <c r="G1271" s="71">
        <f t="shared" si="151"/>
        <v>24.363636363636363</v>
      </c>
      <c r="H1271" s="71">
        <v>8610000</v>
      </c>
    </row>
    <row r="1272" spans="2:8" x14ac:dyDescent="0.25">
      <c r="B1272" s="65" t="s">
        <v>414</v>
      </c>
      <c r="C1272" s="70">
        <v>2</v>
      </c>
      <c r="D1272" s="71">
        <v>10800</v>
      </c>
      <c r="E1272" s="71">
        <v>350</v>
      </c>
      <c r="F1272" s="72">
        <f t="shared" si="150"/>
        <v>0.87777777777777788</v>
      </c>
      <c r="G1272" s="71">
        <f t="shared" si="151"/>
        <v>30.857142857142858</v>
      </c>
      <c r="H1272" s="71">
        <v>9480000</v>
      </c>
    </row>
    <row r="1273" spans="2:8" x14ac:dyDescent="0.25">
      <c r="B1273" s="7" t="s">
        <v>656</v>
      </c>
      <c r="C1273" s="8">
        <f>SUM(C1255:C1272)</f>
        <v>373</v>
      </c>
      <c r="D1273" s="9">
        <f>SUM(D1255:D1272)</f>
        <v>77196.45</v>
      </c>
      <c r="E1273" s="9">
        <f>SUM(E1255:E1272)</f>
        <v>2511.6800000000003</v>
      </c>
      <c r="F1273" s="10">
        <f t="shared" si="150"/>
        <v>0.74699422706614094</v>
      </c>
      <c r="G1273" s="11">
        <f t="shared" si="151"/>
        <v>30.73498614473181</v>
      </c>
      <c r="H1273" s="9">
        <f>SUM(H1255:H1272)</f>
        <v>57665302.5</v>
      </c>
    </row>
    <row r="1274" spans="2:8" x14ac:dyDescent="0.25">
      <c r="B1274" s="19" t="s">
        <v>657</v>
      </c>
      <c r="C1274" s="12"/>
      <c r="D1274" s="1"/>
      <c r="E1274" s="1"/>
      <c r="G1274" s="13"/>
    </row>
    <row r="1275" spans="2:8" x14ac:dyDescent="0.25">
      <c r="B1275" s="65" t="s">
        <v>458</v>
      </c>
      <c r="C1275" s="70">
        <v>85</v>
      </c>
      <c r="D1275" s="71">
        <v>286</v>
      </c>
      <c r="E1275" s="71">
        <v>47.5</v>
      </c>
      <c r="F1275" s="72">
        <f t="shared" ref="F1275:F1285" si="152">(H1275/D1275)/1000</f>
        <v>24.38811188811189</v>
      </c>
      <c r="G1275" s="71">
        <f t="shared" ref="G1275:G1285" si="153">D1275/E1275</f>
        <v>6.0210526315789474</v>
      </c>
      <c r="H1275" s="71">
        <v>6975000</v>
      </c>
    </row>
    <row r="1276" spans="2:8" x14ac:dyDescent="0.25">
      <c r="B1276" s="65" t="s">
        <v>408</v>
      </c>
      <c r="C1276" s="70">
        <v>31</v>
      </c>
      <c r="D1276" s="71">
        <v>426</v>
      </c>
      <c r="E1276" s="71">
        <v>71</v>
      </c>
      <c r="F1276" s="72">
        <f t="shared" si="152"/>
        <v>5.845070422535211</v>
      </c>
      <c r="G1276" s="71">
        <f t="shared" si="153"/>
        <v>6</v>
      </c>
      <c r="H1276" s="71">
        <v>2490000</v>
      </c>
    </row>
    <row r="1277" spans="2:8" x14ac:dyDescent="0.25">
      <c r="B1277" s="65" t="s">
        <v>465</v>
      </c>
      <c r="C1277" s="70">
        <v>29</v>
      </c>
      <c r="D1277" s="71">
        <v>17.899999999999999</v>
      </c>
      <c r="E1277" s="71">
        <v>17.96</v>
      </c>
      <c r="F1277" s="72">
        <f t="shared" si="152"/>
        <v>11.315642458100559</v>
      </c>
      <c r="G1277" s="71">
        <f t="shared" si="153"/>
        <v>0.99665924276169249</v>
      </c>
      <c r="H1277" s="71">
        <v>202550</v>
      </c>
    </row>
    <row r="1278" spans="2:8" x14ac:dyDescent="0.25">
      <c r="B1278" s="65" t="s">
        <v>434</v>
      </c>
      <c r="C1278" s="70">
        <v>48</v>
      </c>
      <c r="D1278" s="71">
        <v>218.4</v>
      </c>
      <c r="E1278" s="71">
        <v>52</v>
      </c>
      <c r="F1278" s="72">
        <f t="shared" si="152"/>
        <v>12</v>
      </c>
      <c r="G1278" s="71">
        <f t="shared" si="153"/>
        <v>4.2</v>
      </c>
      <c r="H1278" s="71">
        <v>2620800</v>
      </c>
    </row>
    <row r="1279" spans="2:8" x14ac:dyDescent="0.25">
      <c r="B1279" s="65" t="s">
        <v>470</v>
      </c>
      <c r="C1279" s="70">
        <v>12</v>
      </c>
      <c r="D1279" s="71">
        <v>5.89</v>
      </c>
      <c r="E1279" s="71">
        <v>10</v>
      </c>
      <c r="F1279" s="72">
        <f t="shared" si="152"/>
        <v>14.067911714770798</v>
      </c>
      <c r="G1279" s="71">
        <f t="shared" si="153"/>
        <v>0.58899999999999997</v>
      </c>
      <c r="H1279" s="71">
        <v>82860</v>
      </c>
    </row>
    <row r="1280" spans="2:8" x14ac:dyDescent="0.25">
      <c r="B1280" s="65" t="s">
        <v>475</v>
      </c>
      <c r="C1280" s="70">
        <v>45</v>
      </c>
      <c r="D1280" s="71">
        <v>558</v>
      </c>
      <c r="E1280" s="71">
        <v>111</v>
      </c>
      <c r="F1280" s="72">
        <f t="shared" si="152"/>
        <v>24.164874551971327</v>
      </c>
      <c r="G1280" s="71">
        <f t="shared" si="153"/>
        <v>5.0270270270270272</v>
      </c>
      <c r="H1280" s="71">
        <v>13484000</v>
      </c>
    </row>
    <row r="1281" spans="2:8" x14ac:dyDescent="0.25">
      <c r="B1281" s="65" t="s">
        <v>446</v>
      </c>
      <c r="C1281" s="70">
        <v>1</v>
      </c>
      <c r="D1281" s="71">
        <v>5.9</v>
      </c>
      <c r="E1281" s="71">
        <v>1</v>
      </c>
      <c r="F1281" s="72">
        <f t="shared" si="152"/>
        <v>6.2457627118644066</v>
      </c>
      <c r="G1281" s="71">
        <f t="shared" si="153"/>
        <v>5.9</v>
      </c>
      <c r="H1281" s="71">
        <v>36850</v>
      </c>
    </row>
    <row r="1282" spans="2:8" x14ac:dyDescent="0.25">
      <c r="B1282" s="65" t="s">
        <v>480</v>
      </c>
      <c r="C1282" s="70">
        <v>4</v>
      </c>
      <c r="D1282" s="71">
        <v>35.75</v>
      </c>
      <c r="E1282" s="71">
        <v>13.2</v>
      </c>
      <c r="F1282" s="72">
        <f t="shared" si="152"/>
        <v>30</v>
      </c>
      <c r="G1282" s="71">
        <f t="shared" si="153"/>
        <v>2.7083333333333335</v>
      </c>
      <c r="H1282" s="71">
        <v>1072500</v>
      </c>
    </row>
    <row r="1283" spans="2:8" x14ac:dyDescent="0.25">
      <c r="B1283" s="65" t="s">
        <v>414</v>
      </c>
      <c r="C1283" s="70">
        <v>10</v>
      </c>
      <c r="D1283" s="71">
        <v>477</v>
      </c>
      <c r="E1283" s="71">
        <v>120</v>
      </c>
      <c r="F1283" s="72">
        <f t="shared" si="152"/>
        <v>15</v>
      </c>
      <c r="G1283" s="71">
        <f t="shared" si="153"/>
        <v>3.9750000000000001</v>
      </c>
      <c r="H1283" s="71">
        <v>7155000</v>
      </c>
    </row>
    <row r="1284" spans="2:8" x14ac:dyDescent="0.25">
      <c r="B1284" s="65" t="s">
        <v>482</v>
      </c>
      <c r="C1284" s="70">
        <v>3</v>
      </c>
      <c r="D1284" s="71">
        <v>13.1</v>
      </c>
      <c r="E1284" s="71">
        <v>4.2</v>
      </c>
      <c r="F1284" s="72">
        <f t="shared" si="152"/>
        <v>23.277519083969466</v>
      </c>
      <c r="G1284" s="71">
        <f t="shared" si="153"/>
        <v>3.1190476190476186</v>
      </c>
      <c r="H1284" s="71">
        <v>304935.5</v>
      </c>
    </row>
    <row r="1285" spans="2:8" x14ac:dyDescent="0.25">
      <c r="B1285" s="7" t="s">
        <v>658</v>
      </c>
      <c r="C1285" s="8">
        <f>SUM(C1275:C1284)</f>
        <v>268</v>
      </c>
      <c r="D1285" s="9">
        <f>SUM(D1275:D1284)</f>
        <v>2043.94</v>
      </c>
      <c r="E1285" s="9">
        <f>SUM(E1275:E1284)</f>
        <v>447.86</v>
      </c>
      <c r="F1285" s="10">
        <f t="shared" si="152"/>
        <v>16.842224086812724</v>
      </c>
      <c r="G1285" s="11">
        <f t="shared" si="153"/>
        <v>4.5637922565087301</v>
      </c>
      <c r="H1285" s="9">
        <f>SUM(H1275:H1284)</f>
        <v>34424495.5</v>
      </c>
    </row>
    <row r="1286" spans="2:8" x14ac:dyDescent="0.25">
      <c r="B1286" s="19" t="s">
        <v>659</v>
      </c>
      <c r="C1286" s="12"/>
      <c r="D1286" s="1"/>
      <c r="E1286" s="1"/>
      <c r="G1286" s="13"/>
    </row>
    <row r="1287" spans="2:8" x14ac:dyDescent="0.25">
      <c r="B1287" s="65" t="s">
        <v>412</v>
      </c>
      <c r="C1287" s="70">
        <v>7</v>
      </c>
      <c r="D1287" s="71">
        <v>45</v>
      </c>
      <c r="E1287" s="71">
        <v>7</v>
      </c>
      <c r="F1287" s="72">
        <f>(H1287/D1287)/1000</f>
        <v>6.3688888888888888</v>
      </c>
      <c r="G1287" s="71">
        <f>D1287/E1287</f>
        <v>6.4285714285714288</v>
      </c>
      <c r="H1287" s="71">
        <v>286600</v>
      </c>
    </row>
    <row r="1288" spans="2:8" x14ac:dyDescent="0.25">
      <c r="B1288" s="7" t="s">
        <v>660</v>
      </c>
      <c r="C1288" s="8">
        <f t="shared" ref="C1288:E1288" si="154">SUM(C1287)</f>
        <v>7</v>
      </c>
      <c r="D1288" s="9">
        <f t="shared" si="154"/>
        <v>45</v>
      </c>
      <c r="E1288" s="9">
        <f t="shared" si="154"/>
        <v>7</v>
      </c>
      <c r="F1288" s="10">
        <f>(H1288/D1288)/1000</f>
        <v>6.3688888888888888</v>
      </c>
      <c r="G1288" s="11">
        <f>D1288/E1288</f>
        <v>6.4285714285714288</v>
      </c>
      <c r="H1288" s="9">
        <f>SUM(H1287)</f>
        <v>286600</v>
      </c>
    </row>
    <row r="1289" spans="2:8" x14ac:dyDescent="0.25">
      <c r="B1289" s="19" t="s">
        <v>661</v>
      </c>
      <c r="C1289" s="20">
        <f>SUM(C1288,C1285,C1273,C1253,C1244,C1241,C1229,C1217,C1201)</f>
        <v>4500</v>
      </c>
      <c r="D1289" s="21">
        <f>SUM(D1288,D1285,D1273,D1253,D1244,D1241,D1229,D1217,D1201)</f>
        <v>3214571.89</v>
      </c>
      <c r="E1289" s="21">
        <f>SUM(E1288,E1285,E1273,E1253,E1244,E1241,E1229,E1217,E1201)</f>
        <v>65823.520000000004</v>
      </c>
      <c r="F1289" s="46">
        <f>(H1289/D1289)/1000</f>
        <v>0.15132927526470716</v>
      </c>
      <c r="G1289" s="22">
        <f>D1289/E1289</f>
        <v>48.836219788914356</v>
      </c>
      <c r="H1289" s="21">
        <f>SUM(H1288,H1285,H1273,H1253,H1244,H1241,H1229,H1217,H1201)</f>
        <v>486458834.39999998</v>
      </c>
    </row>
    <row r="1290" spans="2:8" x14ac:dyDescent="0.25">
      <c r="B1290" s="64" t="s">
        <v>275</v>
      </c>
      <c r="C1290" s="75">
        <f>SUM(C1289,C1195,C1063,C649,C467,C379)</f>
        <v>56696</v>
      </c>
      <c r="D1290" s="76">
        <f>SUM(D1289,D1195,D1063,D649,D467,D379)</f>
        <v>4529136.3900000006</v>
      </c>
      <c r="E1290" s="76">
        <f>SUM(E1289,E1195,E1063,E649,E467,E379)</f>
        <v>144688.38</v>
      </c>
      <c r="F1290" s="77">
        <f>(H1290/D1290)/1000</f>
        <v>1.0115135113429425</v>
      </c>
      <c r="G1290" s="78">
        <f>D1290/E1290</f>
        <v>31.302696111463828</v>
      </c>
      <c r="H1290" s="76">
        <f>SUM(H1289,H1195,H1063,H649,H467,H379)</f>
        <v>4581282653.1999998</v>
      </c>
    </row>
    <row r="1291" spans="2:8" x14ac:dyDescent="0.25">
      <c r="B1291" s="23" t="s">
        <v>276</v>
      </c>
    </row>
    <row r="1292" spans="2:8" x14ac:dyDescent="0.25">
      <c r="B1292" s="23" t="s">
        <v>277</v>
      </c>
    </row>
    <row r="1294" spans="2:8" x14ac:dyDescent="0.25">
      <c r="B1294" s="23"/>
    </row>
    <row r="1295" spans="2:8" ht="15.75" x14ac:dyDescent="0.25">
      <c r="B1295" s="106" t="s">
        <v>662</v>
      </c>
      <c r="C1295" s="106"/>
      <c r="D1295" s="106"/>
      <c r="E1295" s="106"/>
      <c r="F1295" s="106"/>
      <c r="G1295" s="106"/>
      <c r="H1295" s="106"/>
    </row>
    <row r="1296" spans="2:8" ht="15.75" x14ac:dyDescent="0.25">
      <c r="B1296" s="106" t="s">
        <v>1</v>
      </c>
      <c r="C1296" s="106"/>
      <c r="D1296" s="106"/>
      <c r="E1296" s="106"/>
      <c r="F1296" s="106"/>
      <c r="G1296" s="106"/>
      <c r="H1296" s="106"/>
    </row>
    <row r="1298" spans="2:8" ht="30" x14ac:dyDescent="0.25">
      <c r="B1298" s="52" t="s">
        <v>663</v>
      </c>
      <c r="C1298" s="3" t="s">
        <v>3</v>
      </c>
      <c r="D1298" s="4" t="s">
        <v>4</v>
      </c>
      <c r="E1298" s="4" t="s">
        <v>5</v>
      </c>
      <c r="F1298" s="5" t="s">
        <v>6</v>
      </c>
      <c r="G1298" s="6" t="s">
        <v>7</v>
      </c>
      <c r="H1298" s="6" t="s">
        <v>8</v>
      </c>
    </row>
    <row r="1299" spans="2:8" x14ac:dyDescent="0.25">
      <c r="B1299" s="60" t="s">
        <v>664</v>
      </c>
      <c r="C1299" s="79">
        <v>9026</v>
      </c>
      <c r="D1299" s="31">
        <v>443519.02000000008</v>
      </c>
      <c r="E1299" s="31">
        <v>25709.59</v>
      </c>
      <c r="F1299" s="49">
        <v>2.3966792154708489</v>
      </c>
      <c r="G1299" s="80">
        <v>17.25111213364352</v>
      </c>
      <c r="H1299" s="31">
        <v>1062972816.9</v>
      </c>
    </row>
    <row r="1300" spans="2:8" x14ac:dyDescent="0.25">
      <c r="B1300" s="60" t="s">
        <v>665</v>
      </c>
      <c r="C1300" s="79">
        <v>4305</v>
      </c>
      <c r="D1300" s="31">
        <v>38417.83</v>
      </c>
      <c r="E1300" s="31">
        <v>15782.95</v>
      </c>
      <c r="F1300" s="49">
        <v>20.698854976972932</v>
      </c>
      <c r="G1300" s="80">
        <v>2.4341349367513678</v>
      </c>
      <c r="H1300" s="31">
        <v>795205091.70000005</v>
      </c>
    </row>
    <row r="1301" spans="2:8" x14ac:dyDescent="0.25">
      <c r="B1301" s="60" t="s">
        <v>666</v>
      </c>
      <c r="C1301" s="79">
        <v>12629</v>
      </c>
      <c r="D1301" s="31">
        <v>293460.78000000003</v>
      </c>
      <c r="E1301" s="31">
        <v>11474.61</v>
      </c>
      <c r="F1301" s="49">
        <v>2.7232888129037209</v>
      </c>
      <c r="G1301" s="80">
        <v>25.574793391670831</v>
      </c>
      <c r="H1301" s="31">
        <v>799178459.20000005</v>
      </c>
    </row>
    <row r="1302" spans="2:8" x14ac:dyDescent="0.25">
      <c r="B1302" s="60" t="s">
        <v>667</v>
      </c>
      <c r="C1302" s="79">
        <v>19289</v>
      </c>
      <c r="D1302" s="31">
        <v>376775.82</v>
      </c>
      <c r="E1302" s="31">
        <v>14116.35</v>
      </c>
      <c r="F1302" s="49">
        <v>3.0779691252480061</v>
      </c>
      <c r="G1302" s="80">
        <v>26.690739461688043</v>
      </c>
      <c r="H1302" s="31">
        <v>1159704341.1000001</v>
      </c>
    </row>
    <row r="1303" spans="2:8" x14ac:dyDescent="0.25">
      <c r="B1303" s="60" t="s">
        <v>668</v>
      </c>
      <c r="C1303" s="79">
        <v>6947</v>
      </c>
      <c r="D1303" s="31">
        <v>162391.05000000002</v>
      </c>
      <c r="E1303" s="31">
        <v>11781.36</v>
      </c>
      <c r="F1303" s="49">
        <v>1.7104582420028687</v>
      </c>
      <c r="G1303" s="80">
        <v>13.783727006050237</v>
      </c>
      <c r="H1303" s="31">
        <v>277763109.89999998</v>
      </c>
    </row>
    <row r="1304" spans="2:8" x14ac:dyDescent="0.25">
      <c r="B1304" s="60" t="s">
        <v>669</v>
      </c>
      <c r="C1304" s="79">
        <v>4500</v>
      </c>
      <c r="D1304" s="31">
        <v>3214571.89</v>
      </c>
      <c r="E1304" s="31">
        <v>65823.520000000004</v>
      </c>
      <c r="F1304" s="49">
        <v>0.15132927526470716</v>
      </c>
      <c r="G1304" s="80">
        <v>48.836219788914356</v>
      </c>
      <c r="H1304" s="31">
        <v>486458834.39999998</v>
      </c>
    </row>
    <row r="1305" spans="2:8" x14ac:dyDescent="0.25">
      <c r="B1305" s="19" t="s">
        <v>275</v>
      </c>
      <c r="C1305" s="20">
        <f>SUBTOTAL(9,C1299:C1304)</f>
        <v>56696</v>
      </c>
      <c r="D1305" s="21">
        <f>SUM(D1299:D1304)</f>
        <v>4529136.3900000006</v>
      </c>
      <c r="E1305" s="21">
        <f>SUM(E1299:E1304)</f>
        <v>144688.38</v>
      </c>
      <c r="F1305" s="46">
        <f t="shared" ref="F1305" si="155">(H1305/D1305)/1000</f>
        <v>1.0115135113429428</v>
      </c>
      <c r="G1305" s="22">
        <f t="shared" ref="G1305" si="156">D1305/E1305</f>
        <v>31.302696111463828</v>
      </c>
      <c r="H1305" s="21">
        <f>SUM(H1299:H1304)</f>
        <v>4581282653.2000008</v>
      </c>
    </row>
    <row r="1306" spans="2:8" x14ac:dyDescent="0.25">
      <c r="B1306" s="23" t="s">
        <v>276</v>
      </c>
    </row>
    <row r="1307" spans="2:8" x14ac:dyDescent="0.25">
      <c r="B1307" s="23" t="s">
        <v>277</v>
      </c>
    </row>
    <row r="1310" spans="2:8" ht="15.75" x14ac:dyDescent="0.25">
      <c r="B1310" s="106" t="s">
        <v>763</v>
      </c>
      <c r="C1310" s="106"/>
      <c r="D1310" s="106"/>
      <c r="E1310" s="106"/>
      <c r="F1310" s="106"/>
      <c r="G1310" s="106"/>
      <c r="H1310" s="106"/>
    </row>
    <row r="1311" spans="2:8" ht="15.75" x14ac:dyDescent="0.25">
      <c r="B1311" s="106" t="s">
        <v>1</v>
      </c>
      <c r="C1311" s="106"/>
      <c r="D1311" s="106"/>
      <c r="E1311" s="106"/>
      <c r="F1311" s="106"/>
      <c r="G1311" s="106"/>
      <c r="H1311" s="106"/>
    </row>
    <row r="1312" spans="2:8" x14ac:dyDescent="0.25">
      <c r="B1312" s="35"/>
      <c r="C1312" s="24"/>
      <c r="D1312" s="25"/>
      <c r="E1312" s="25"/>
      <c r="F1312" s="26"/>
      <c r="G1312" s="41"/>
      <c r="H1312" s="25"/>
    </row>
    <row r="1313" spans="2:8" x14ac:dyDescent="0.25">
      <c r="B1313" s="47" t="s">
        <v>670</v>
      </c>
      <c r="C1313" s="35"/>
      <c r="D1313" s="25"/>
      <c r="E1313" s="25"/>
      <c r="F1313" s="26"/>
      <c r="G1313" s="25"/>
      <c r="H1313" s="35"/>
    </row>
    <row r="1314" spans="2:8" ht="30" x14ac:dyDescent="0.25">
      <c r="B1314" s="61" t="s">
        <v>671</v>
      </c>
      <c r="C1314" s="3" t="s">
        <v>3</v>
      </c>
      <c r="D1314" s="4" t="s">
        <v>672</v>
      </c>
      <c r="E1314" s="4" t="s">
        <v>673</v>
      </c>
      <c r="F1314" s="5" t="s">
        <v>6</v>
      </c>
      <c r="G1314" s="6" t="s">
        <v>7</v>
      </c>
      <c r="H1314" s="6" t="s">
        <v>8</v>
      </c>
    </row>
    <row r="1315" spans="2:8" x14ac:dyDescent="0.25">
      <c r="B1315" s="73" t="s">
        <v>679</v>
      </c>
      <c r="C1315" s="85">
        <v>76</v>
      </c>
      <c r="D1315" s="86">
        <v>518.4</v>
      </c>
      <c r="E1315" s="86">
        <v>45.7</v>
      </c>
      <c r="F1315" s="87">
        <v>3.207127700617284</v>
      </c>
      <c r="G1315" s="88">
        <v>11.343544857768052</v>
      </c>
      <c r="H1315" s="86">
        <v>1662575</v>
      </c>
    </row>
    <row r="1316" spans="2:8" x14ac:dyDescent="0.25">
      <c r="B1316" s="73" t="s">
        <v>680</v>
      </c>
      <c r="C1316" s="85">
        <v>1224</v>
      </c>
      <c r="D1316" s="86">
        <v>169569.25</v>
      </c>
      <c r="E1316" s="86">
        <v>5883.3</v>
      </c>
      <c r="F1316" s="87">
        <v>1.9275131251686257</v>
      </c>
      <c r="G1316" s="88">
        <v>28.822132136725987</v>
      </c>
      <c r="H1316" s="86">
        <v>326846955</v>
      </c>
    </row>
    <row r="1317" spans="2:8" x14ac:dyDescent="0.25">
      <c r="B1317" s="73" t="s">
        <v>724</v>
      </c>
      <c r="C1317" s="84">
        <v>644</v>
      </c>
      <c r="D1317" s="86">
        <v>9346.0400000000009</v>
      </c>
      <c r="E1317" s="86">
        <v>698.09</v>
      </c>
      <c r="F1317" s="87">
        <v>1.8013637326611056</v>
      </c>
      <c r="G1317" s="88">
        <v>13.388015871878984</v>
      </c>
      <c r="H1317" s="86">
        <v>16835617.5</v>
      </c>
    </row>
    <row r="1318" spans="2:8" x14ac:dyDescent="0.25">
      <c r="B1318" s="73" t="s">
        <v>725</v>
      </c>
      <c r="C1318" s="85">
        <v>1571</v>
      </c>
      <c r="D1318" s="86">
        <v>16351.390000000001</v>
      </c>
      <c r="E1318" s="86">
        <v>1006.95</v>
      </c>
      <c r="F1318" s="87">
        <v>1.6105281263550071</v>
      </c>
      <c r="G1318" s="88">
        <v>16.23853220120165</v>
      </c>
      <c r="H1318" s="86">
        <v>26334373.5</v>
      </c>
    </row>
    <row r="1319" spans="2:8" x14ac:dyDescent="0.25">
      <c r="B1319" s="73" t="s">
        <v>681</v>
      </c>
      <c r="C1319" s="85">
        <v>6</v>
      </c>
      <c r="D1319" s="86">
        <v>14.5</v>
      </c>
      <c r="E1319" s="86">
        <v>4.2</v>
      </c>
      <c r="F1319" s="87">
        <v>4.5293103448275858</v>
      </c>
      <c r="G1319" s="88">
        <v>3.4523809523809521</v>
      </c>
      <c r="H1319" s="86">
        <v>65675</v>
      </c>
    </row>
    <row r="1320" spans="2:8" x14ac:dyDescent="0.25">
      <c r="B1320" s="73" t="s">
        <v>707</v>
      </c>
      <c r="C1320" s="84">
        <v>225</v>
      </c>
      <c r="D1320" s="86">
        <v>4960.5599999999995</v>
      </c>
      <c r="E1320" s="84">
        <v>251.10999999999999</v>
      </c>
      <c r="F1320" s="87">
        <v>3.3035114987017598</v>
      </c>
      <c r="G1320" s="88">
        <v>19.754529887300386</v>
      </c>
      <c r="H1320" s="86">
        <v>16387267</v>
      </c>
    </row>
    <row r="1321" spans="2:8" x14ac:dyDescent="0.25">
      <c r="B1321" s="73" t="s">
        <v>747</v>
      </c>
      <c r="C1321" s="85">
        <v>4815</v>
      </c>
      <c r="D1321" s="86">
        <v>138240.32000000001</v>
      </c>
      <c r="E1321" s="86">
        <v>10195.35</v>
      </c>
      <c r="F1321" s="87">
        <v>1.4722287405006005</v>
      </c>
      <c r="G1321" s="88">
        <v>13.559153928016203</v>
      </c>
      <c r="H1321" s="86">
        <v>203521372.19999999</v>
      </c>
    </row>
    <row r="1322" spans="2:8" x14ac:dyDescent="0.25">
      <c r="B1322" s="73" t="s">
        <v>708</v>
      </c>
      <c r="C1322" s="85">
        <v>3150</v>
      </c>
      <c r="D1322" s="86">
        <v>124431.59999999999</v>
      </c>
      <c r="E1322" s="86">
        <v>5655.420000000001</v>
      </c>
      <c r="F1322" s="87">
        <v>2.3919910955095016</v>
      </c>
      <c r="G1322" s="88">
        <v>22.002185514073219</v>
      </c>
      <c r="H1322" s="86">
        <v>297639279.20000005</v>
      </c>
    </row>
    <row r="1323" spans="2:8" x14ac:dyDescent="0.25">
      <c r="B1323" s="73" t="s">
        <v>709</v>
      </c>
      <c r="C1323" s="85">
        <v>143</v>
      </c>
      <c r="D1323" s="86">
        <v>2989.03</v>
      </c>
      <c r="E1323" s="86">
        <v>59.07</v>
      </c>
      <c r="F1323" s="87">
        <v>3.233748741230432</v>
      </c>
      <c r="G1323" s="88">
        <v>50.601489757914344</v>
      </c>
      <c r="H1323" s="86">
        <v>9665772</v>
      </c>
    </row>
    <row r="1324" spans="2:8" x14ac:dyDescent="0.25">
      <c r="B1324" s="73" t="s">
        <v>710</v>
      </c>
      <c r="C1324" s="85">
        <v>230</v>
      </c>
      <c r="D1324" s="86">
        <v>3730.7</v>
      </c>
      <c r="E1324" s="86">
        <v>148.80000000000001</v>
      </c>
      <c r="F1324" s="87">
        <v>4.4382548851421992</v>
      </c>
      <c r="G1324" s="88">
        <v>25.071908602150536</v>
      </c>
      <c r="H1324" s="86">
        <v>16557797.5</v>
      </c>
    </row>
    <row r="1325" spans="2:8" x14ac:dyDescent="0.25">
      <c r="B1325" s="73" t="s">
        <v>701</v>
      </c>
      <c r="C1325" s="85">
        <v>42</v>
      </c>
      <c r="D1325" s="86">
        <v>181.58</v>
      </c>
      <c r="E1325" s="86">
        <v>40.6</v>
      </c>
      <c r="F1325" s="87">
        <v>7.4254851855931276</v>
      </c>
      <c r="G1325" s="88">
        <v>4.4724137931034482</v>
      </c>
      <c r="H1325" s="86">
        <v>1348319.6</v>
      </c>
    </row>
    <row r="1326" spans="2:8" x14ac:dyDescent="0.25">
      <c r="B1326" s="73" t="s">
        <v>682</v>
      </c>
      <c r="C1326" s="85">
        <v>45</v>
      </c>
      <c r="D1326" s="86">
        <v>283.7</v>
      </c>
      <c r="E1326" s="86">
        <v>43.47</v>
      </c>
      <c r="F1326" s="87">
        <v>4.1064821995065213</v>
      </c>
      <c r="G1326" s="88">
        <v>6.5263400046008737</v>
      </c>
      <c r="H1326" s="86">
        <v>1165009</v>
      </c>
    </row>
    <row r="1327" spans="2:8" x14ac:dyDescent="0.25">
      <c r="B1327" s="73" t="s">
        <v>683</v>
      </c>
      <c r="C1327" s="85">
        <v>1110</v>
      </c>
      <c r="D1327" s="86">
        <v>31559.45</v>
      </c>
      <c r="E1327" s="86">
        <v>2791.42</v>
      </c>
      <c r="F1327" s="87">
        <v>2.6986797076628402</v>
      </c>
      <c r="G1327" s="88">
        <v>11.305876578945483</v>
      </c>
      <c r="H1327" s="86">
        <v>85168847.300000012</v>
      </c>
    </row>
    <row r="1328" spans="2:8" x14ac:dyDescent="0.25">
      <c r="B1328" s="94" t="s">
        <v>684</v>
      </c>
      <c r="C1328" s="90">
        <v>26</v>
      </c>
      <c r="D1328" s="91">
        <v>115.7</v>
      </c>
      <c r="E1328" s="91">
        <v>16.899999999999999</v>
      </c>
      <c r="F1328" s="92">
        <v>5.4148660328435607</v>
      </c>
      <c r="G1328" s="91">
        <v>6.8461538461538467</v>
      </c>
      <c r="H1328" s="91">
        <v>626500</v>
      </c>
    </row>
    <row r="1329" spans="2:8" x14ac:dyDescent="0.25">
      <c r="B1329" s="73" t="s">
        <v>685</v>
      </c>
      <c r="C1329" s="85">
        <v>2115</v>
      </c>
      <c r="D1329" s="86">
        <v>45281.780000000006</v>
      </c>
      <c r="E1329" s="86">
        <v>5885.2500000000009</v>
      </c>
      <c r="F1329" s="87">
        <v>2.6162542726898095</v>
      </c>
      <c r="G1329" s="88">
        <v>7.694113249224757</v>
      </c>
      <c r="H1329" s="86">
        <v>118468650.39999999</v>
      </c>
    </row>
    <row r="1330" spans="2:8" x14ac:dyDescent="0.25">
      <c r="B1330" s="73" t="s">
        <v>748</v>
      </c>
      <c r="C1330" s="85">
        <v>31</v>
      </c>
      <c r="D1330" s="86">
        <v>406.4</v>
      </c>
      <c r="E1330" s="86">
        <v>28.1</v>
      </c>
      <c r="F1330" s="87">
        <v>2.7837106299212602</v>
      </c>
      <c r="G1330" s="88">
        <v>14.462633451957293</v>
      </c>
      <c r="H1330" s="86">
        <v>1131300</v>
      </c>
    </row>
    <row r="1331" spans="2:8" x14ac:dyDescent="0.25">
      <c r="B1331" s="73" t="s">
        <v>749</v>
      </c>
      <c r="C1331" s="85">
        <v>600</v>
      </c>
      <c r="D1331" s="86">
        <v>4500.8700000000008</v>
      </c>
      <c r="E1331" s="86">
        <v>406.78000000000003</v>
      </c>
      <c r="F1331" s="87">
        <v>3.0242236500943145</v>
      </c>
      <c r="G1331" s="88">
        <v>11.064629529475393</v>
      </c>
      <c r="H1331" s="86">
        <v>13611637.5</v>
      </c>
    </row>
    <row r="1332" spans="2:8" x14ac:dyDescent="0.25">
      <c r="B1332" s="73" t="s">
        <v>726</v>
      </c>
      <c r="C1332" s="85">
        <v>1132</v>
      </c>
      <c r="D1332" s="86">
        <v>17146</v>
      </c>
      <c r="E1332" s="86">
        <v>726.16000000000008</v>
      </c>
      <c r="F1332" s="87">
        <v>1.7152343053773476</v>
      </c>
      <c r="G1332" s="88">
        <v>23.611876170540924</v>
      </c>
      <c r="H1332" s="86">
        <v>29409407.399999999</v>
      </c>
    </row>
    <row r="1333" spans="2:8" x14ac:dyDescent="0.25">
      <c r="B1333" s="73" t="s">
        <v>711</v>
      </c>
      <c r="C1333" s="85">
        <v>44</v>
      </c>
      <c r="D1333" s="86">
        <v>635</v>
      </c>
      <c r="E1333" s="86">
        <v>24.7</v>
      </c>
      <c r="F1333" s="87">
        <v>2.8303937007874014</v>
      </c>
      <c r="G1333" s="88">
        <v>25.708502024291498</v>
      </c>
      <c r="H1333" s="86">
        <v>1797300</v>
      </c>
    </row>
    <row r="1334" spans="2:8" x14ac:dyDescent="0.25">
      <c r="B1334" s="73" t="s">
        <v>750</v>
      </c>
      <c r="C1334" s="85">
        <v>271</v>
      </c>
      <c r="D1334" s="86">
        <v>2286.63</v>
      </c>
      <c r="E1334" s="86">
        <v>115.17999999999999</v>
      </c>
      <c r="F1334" s="87">
        <v>1.7971111198576069</v>
      </c>
      <c r="G1334" s="88">
        <v>19.85266539329745</v>
      </c>
      <c r="H1334" s="86">
        <v>4109328.1999999997</v>
      </c>
    </row>
    <row r="1335" spans="2:8" x14ac:dyDescent="0.25">
      <c r="B1335" s="73" t="s">
        <v>712</v>
      </c>
      <c r="C1335" s="85">
        <v>1131</v>
      </c>
      <c r="D1335" s="86">
        <v>14395.51</v>
      </c>
      <c r="E1335" s="86">
        <v>685.7700000000001</v>
      </c>
      <c r="F1335" s="87">
        <v>3.3063812188661599</v>
      </c>
      <c r="G1335" s="88">
        <v>20.991746503929885</v>
      </c>
      <c r="H1335" s="86">
        <v>47597043.899999999</v>
      </c>
    </row>
    <row r="1336" spans="2:8" x14ac:dyDescent="0.25">
      <c r="B1336" s="73" t="s">
        <v>702</v>
      </c>
      <c r="C1336" s="85">
        <v>2986</v>
      </c>
      <c r="D1336" s="86">
        <v>24923.289999999997</v>
      </c>
      <c r="E1336" s="86">
        <v>12504.92</v>
      </c>
      <c r="F1336" s="87">
        <v>30.648828501373618</v>
      </c>
      <c r="G1336" s="88">
        <v>1.993078724214149</v>
      </c>
      <c r="H1336" s="86">
        <v>763869640.89999998</v>
      </c>
    </row>
    <row r="1337" spans="2:8" x14ac:dyDescent="0.25">
      <c r="B1337" s="73" t="s">
        <v>703</v>
      </c>
      <c r="C1337" s="85">
        <v>75</v>
      </c>
      <c r="D1337" s="86">
        <v>227.98999999999998</v>
      </c>
      <c r="E1337" s="86">
        <v>125.68</v>
      </c>
      <c r="F1337" s="87">
        <v>20.638733277775344</v>
      </c>
      <c r="G1337" s="88">
        <v>1.8140515595162314</v>
      </c>
      <c r="H1337" s="86">
        <v>4705424.8</v>
      </c>
    </row>
    <row r="1338" spans="2:8" x14ac:dyDescent="0.25">
      <c r="B1338" s="73" t="s">
        <v>754</v>
      </c>
      <c r="C1338" s="85">
        <v>17</v>
      </c>
      <c r="D1338" s="86">
        <v>3150</v>
      </c>
      <c r="E1338" s="86">
        <v>69.599999999999994</v>
      </c>
      <c r="F1338" s="87">
        <v>0.39031746031746029</v>
      </c>
      <c r="G1338" s="88">
        <v>45.258620689655174</v>
      </c>
      <c r="H1338" s="86">
        <v>1229500</v>
      </c>
    </row>
    <row r="1339" spans="2:8" x14ac:dyDescent="0.25">
      <c r="B1339" s="73" t="s">
        <v>755</v>
      </c>
      <c r="C1339" s="85">
        <v>228</v>
      </c>
      <c r="D1339" s="86">
        <v>10053.949999999999</v>
      </c>
      <c r="E1339" s="86">
        <v>335.94</v>
      </c>
      <c r="F1339" s="87">
        <v>0.81598878052904589</v>
      </c>
      <c r="G1339" s="88">
        <v>29.927814490682856</v>
      </c>
      <c r="H1339" s="86">
        <v>8203910.4000000004</v>
      </c>
    </row>
    <row r="1340" spans="2:8" x14ac:dyDescent="0.25">
      <c r="B1340" s="73" t="s">
        <v>756</v>
      </c>
      <c r="C1340" s="85">
        <v>2362</v>
      </c>
      <c r="D1340" s="86">
        <v>3039400.4</v>
      </c>
      <c r="E1340" s="86">
        <v>58623.12</v>
      </c>
      <c r="F1340" s="87">
        <v>0.11983614465537347</v>
      </c>
      <c r="G1340" s="88">
        <v>51.846445566186169</v>
      </c>
      <c r="H1340" s="86">
        <v>364230026</v>
      </c>
    </row>
    <row r="1341" spans="2:8" x14ac:dyDescent="0.25">
      <c r="B1341" s="73" t="s">
        <v>757</v>
      </c>
      <c r="C1341" s="85">
        <v>477</v>
      </c>
      <c r="D1341" s="86">
        <v>22304.5</v>
      </c>
      <c r="E1341" s="86">
        <v>590.75999999999988</v>
      </c>
      <c r="F1341" s="87">
        <v>0.21637853347979108</v>
      </c>
      <c r="G1341" s="88">
        <v>37.755602952129465</v>
      </c>
      <c r="H1341" s="86">
        <v>4826215</v>
      </c>
    </row>
    <row r="1342" spans="2:8" x14ac:dyDescent="0.25">
      <c r="B1342" s="73" t="s">
        <v>686</v>
      </c>
      <c r="C1342" s="85">
        <v>359</v>
      </c>
      <c r="D1342" s="86">
        <v>15970.56</v>
      </c>
      <c r="E1342" s="86">
        <v>689.75</v>
      </c>
      <c r="F1342" s="87">
        <v>3.1222207612006092</v>
      </c>
      <c r="G1342" s="88">
        <v>23.154128307357738</v>
      </c>
      <c r="H1342" s="86">
        <v>49863614</v>
      </c>
    </row>
    <row r="1343" spans="2:8" x14ac:dyDescent="0.25">
      <c r="B1343" s="73" t="s">
        <v>751</v>
      </c>
      <c r="C1343" s="85">
        <v>11</v>
      </c>
      <c r="D1343" s="86">
        <v>152</v>
      </c>
      <c r="E1343" s="86">
        <v>9.5</v>
      </c>
      <c r="F1343" s="87">
        <v>5</v>
      </c>
      <c r="G1343" s="88">
        <v>16</v>
      </c>
      <c r="H1343" s="86">
        <v>760000</v>
      </c>
    </row>
    <row r="1344" spans="2:8" x14ac:dyDescent="0.25">
      <c r="B1344" s="73" t="s">
        <v>713</v>
      </c>
      <c r="C1344" s="85">
        <v>568</v>
      </c>
      <c r="D1344" s="86">
        <v>8151.5599999999995</v>
      </c>
      <c r="E1344" s="86">
        <v>546.40000000000009</v>
      </c>
      <c r="F1344" s="87">
        <v>5.6765391041714723</v>
      </c>
      <c r="G1344" s="88">
        <v>14.918667642752558</v>
      </c>
      <c r="H1344" s="86">
        <v>46272649.100000001</v>
      </c>
    </row>
    <row r="1345" spans="2:8" x14ac:dyDescent="0.25">
      <c r="B1345" s="73" t="s">
        <v>752</v>
      </c>
      <c r="C1345" s="85">
        <v>195</v>
      </c>
      <c r="D1345" s="86">
        <v>1695.2</v>
      </c>
      <c r="E1345" s="86">
        <v>73.5</v>
      </c>
      <c r="F1345" s="87">
        <v>2.2111048843794241</v>
      </c>
      <c r="G1345" s="88">
        <v>23.063945578231294</v>
      </c>
      <c r="H1345" s="86">
        <v>3748265</v>
      </c>
    </row>
    <row r="1346" spans="2:8" x14ac:dyDescent="0.25">
      <c r="B1346" s="73" t="s">
        <v>714</v>
      </c>
      <c r="C1346" s="85">
        <v>294</v>
      </c>
      <c r="D1346" s="86">
        <v>3453.3899999999994</v>
      </c>
      <c r="E1346" s="86">
        <v>138.53</v>
      </c>
      <c r="F1346" s="87">
        <v>2.5174818077309546</v>
      </c>
      <c r="G1346" s="88">
        <v>24.928824081426402</v>
      </c>
      <c r="H1346" s="86">
        <v>8693846.5</v>
      </c>
    </row>
    <row r="1347" spans="2:8" x14ac:dyDescent="0.25">
      <c r="B1347" s="73" t="s">
        <v>727</v>
      </c>
      <c r="C1347" s="85">
        <v>1290</v>
      </c>
      <c r="D1347" s="86">
        <v>86969.9</v>
      </c>
      <c r="E1347" s="86">
        <v>1228.25</v>
      </c>
      <c r="F1347" s="87">
        <v>0.88741847466767243</v>
      </c>
      <c r="G1347" s="88">
        <v>70.807978831671079</v>
      </c>
      <c r="H1347" s="86">
        <v>77178696</v>
      </c>
    </row>
    <row r="1348" spans="2:8" x14ac:dyDescent="0.25">
      <c r="B1348" s="73" t="s">
        <v>687</v>
      </c>
      <c r="C1348" s="85">
        <v>1010</v>
      </c>
      <c r="D1348" s="86">
        <v>22551.5</v>
      </c>
      <c r="E1348" s="86">
        <v>1565.27</v>
      </c>
      <c r="F1348" s="87">
        <v>2.0576943130168726</v>
      </c>
      <c r="G1348" s="88">
        <v>14.407418528432794</v>
      </c>
      <c r="H1348" s="86">
        <v>46404093.299999997</v>
      </c>
    </row>
    <row r="1349" spans="2:8" x14ac:dyDescent="0.25">
      <c r="B1349" s="73" t="s">
        <v>715</v>
      </c>
      <c r="C1349" s="85">
        <v>1088</v>
      </c>
      <c r="D1349" s="86">
        <v>6295.74</v>
      </c>
      <c r="E1349" s="86">
        <v>488.54999999999995</v>
      </c>
      <c r="F1349" s="87">
        <v>5.1500403606248035</v>
      </c>
      <c r="G1349" s="88">
        <v>12.886582744857231</v>
      </c>
      <c r="H1349" s="86">
        <v>32423315.100000001</v>
      </c>
    </row>
    <row r="1350" spans="2:8" x14ac:dyDescent="0.25">
      <c r="B1350" s="73" t="s">
        <v>716</v>
      </c>
      <c r="C1350" s="85">
        <v>1334</v>
      </c>
      <c r="D1350" s="86">
        <v>35792.74</v>
      </c>
      <c r="E1350" s="86">
        <v>767.24</v>
      </c>
      <c r="F1350" s="87">
        <v>4.1784805382320558</v>
      </c>
      <c r="G1350" s="88">
        <v>46.651295552890879</v>
      </c>
      <c r="H1350" s="86">
        <v>149559267.5</v>
      </c>
    </row>
    <row r="1351" spans="2:8" x14ac:dyDescent="0.25">
      <c r="B1351" s="73" t="s">
        <v>717</v>
      </c>
      <c r="C1351" s="85">
        <v>1477</v>
      </c>
      <c r="D1351" s="86">
        <v>25987.11</v>
      </c>
      <c r="E1351" s="86">
        <v>929.3900000000001</v>
      </c>
      <c r="F1351" s="87">
        <v>2.7691909527454186</v>
      </c>
      <c r="G1351" s="88">
        <v>27.961469350864544</v>
      </c>
      <c r="H1351" s="86">
        <v>71963269.899999991</v>
      </c>
    </row>
    <row r="1352" spans="2:8" x14ac:dyDescent="0.25">
      <c r="B1352" s="73" t="s">
        <v>718</v>
      </c>
      <c r="C1352" s="85">
        <v>37</v>
      </c>
      <c r="D1352" s="86">
        <v>117.03999999999999</v>
      </c>
      <c r="E1352" s="86">
        <v>18.59</v>
      </c>
      <c r="F1352" s="87">
        <v>6.943489405331511</v>
      </c>
      <c r="G1352" s="88">
        <v>6.2958579881656798</v>
      </c>
      <c r="H1352" s="86">
        <v>812666</v>
      </c>
    </row>
    <row r="1353" spans="2:8" x14ac:dyDescent="0.25">
      <c r="B1353" s="73" t="s">
        <v>728</v>
      </c>
      <c r="C1353" s="85">
        <v>347</v>
      </c>
      <c r="D1353" s="86">
        <v>1458.3600000000001</v>
      </c>
      <c r="E1353" s="86">
        <v>170.35000000000002</v>
      </c>
      <c r="F1353" s="87">
        <v>6.9783493101840417</v>
      </c>
      <c r="G1353" s="88">
        <v>8.5609627238039323</v>
      </c>
      <c r="H1353" s="86">
        <v>10176945.5</v>
      </c>
    </row>
    <row r="1354" spans="2:8" x14ac:dyDescent="0.25">
      <c r="B1354" s="73" t="s">
        <v>719</v>
      </c>
      <c r="C1354" s="85">
        <v>290</v>
      </c>
      <c r="D1354" s="86">
        <v>6425.0599999999995</v>
      </c>
      <c r="E1354" s="86">
        <v>204.83</v>
      </c>
      <c r="F1354" s="87">
        <v>2.4500006225622797</v>
      </c>
      <c r="G1354" s="88">
        <v>31.367768393301759</v>
      </c>
      <c r="H1354" s="86">
        <v>15741401</v>
      </c>
    </row>
    <row r="1355" spans="2:8" x14ac:dyDescent="0.25">
      <c r="B1355" s="73" t="s">
        <v>704</v>
      </c>
      <c r="C1355" s="85">
        <v>602</v>
      </c>
      <c r="D1355" s="86">
        <v>749.75000000000011</v>
      </c>
      <c r="E1355" s="86">
        <v>635.65000000000009</v>
      </c>
      <c r="F1355" s="87">
        <v>6.5779433144381443</v>
      </c>
      <c r="G1355" s="88">
        <v>1.1795012978840558</v>
      </c>
      <c r="H1355" s="86">
        <v>4931813</v>
      </c>
    </row>
    <row r="1356" spans="2:8" x14ac:dyDescent="0.25">
      <c r="B1356" s="73" t="s">
        <v>729</v>
      </c>
      <c r="C1356" s="85">
        <v>25</v>
      </c>
      <c r="D1356" s="86">
        <v>23.5</v>
      </c>
      <c r="E1356" s="86">
        <v>18.5</v>
      </c>
      <c r="F1356" s="87">
        <v>12.76595744680851</v>
      </c>
      <c r="G1356" s="88">
        <v>1.2702702702702702</v>
      </c>
      <c r="H1356" s="86">
        <v>300000</v>
      </c>
    </row>
    <row r="1357" spans="2:8" x14ac:dyDescent="0.25">
      <c r="B1357" s="73" t="s">
        <v>730</v>
      </c>
      <c r="C1357" s="85">
        <v>570</v>
      </c>
      <c r="D1357" s="86">
        <v>1634.6</v>
      </c>
      <c r="E1357" s="86">
        <v>429.9</v>
      </c>
      <c r="F1357" s="87">
        <v>3.1646824911293283</v>
      </c>
      <c r="G1357" s="88">
        <v>3.8022795999069552</v>
      </c>
      <c r="H1357" s="86">
        <v>5172990</v>
      </c>
    </row>
    <row r="1358" spans="2:8" x14ac:dyDescent="0.25">
      <c r="B1358" s="73" t="s">
        <v>688</v>
      </c>
      <c r="C1358" s="85">
        <v>2</v>
      </c>
      <c r="D1358" s="86">
        <v>2.35</v>
      </c>
      <c r="E1358" s="86">
        <v>0.2</v>
      </c>
      <c r="F1358" s="87">
        <v>13.51063829787234</v>
      </c>
      <c r="G1358" s="88">
        <v>11.75</v>
      </c>
      <c r="H1358" s="86">
        <v>31750</v>
      </c>
    </row>
    <row r="1359" spans="2:8" x14ac:dyDescent="0.25">
      <c r="B1359" s="73" t="s">
        <v>689</v>
      </c>
      <c r="C1359" s="85">
        <v>395</v>
      </c>
      <c r="D1359" s="86">
        <v>21684.379999999997</v>
      </c>
      <c r="E1359" s="86">
        <v>1060.7600000000002</v>
      </c>
      <c r="F1359" s="87">
        <v>3.1232023235158213</v>
      </c>
      <c r="G1359" s="88">
        <v>20.442305516799269</v>
      </c>
      <c r="H1359" s="86">
        <v>67724706</v>
      </c>
    </row>
    <row r="1360" spans="2:8" x14ac:dyDescent="0.25">
      <c r="B1360" s="73" t="s">
        <v>690</v>
      </c>
      <c r="C1360" s="85">
        <v>8</v>
      </c>
      <c r="D1360" s="86">
        <v>65.75</v>
      </c>
      <c r="E1360" s="86">
        <v>8.1</v>
      </c>
      <c r="F1360" s="87">
        <v>8.0398479087452461</v>
      </c>
      <c r="G1360" s="88">
        <v>8.1172839506172849</v>
      </c>
      <c r="H1360" s="86">
        <v>528620</v>
      </c>
    </row>
    <row r="1361" spans="2:8" x14ac:dyDescent="0.25">
      <c r="B1361" s="73" t="s">
        <v>753</v>
      </c>
      <c r="C1361" s="85">
        <v>1024</v>
      </c>
      <c r="D1361" s="86">
        <v>15109.63</v>
      </c>
      <c r="E1361" s="86">
        <v>952.94999999999993</v>
      </c>
      <c r="F1361" s="87">
        <v>3.3674687599894906</v>
      </c>
      <c r="G1361" s="88">
        <v>15.855637756440528</v>
      </c>
      <c r="H1361" s="86">
        <v>50881207</v>
      </c>
    </row>
    <row r="1362" spans="2:8" x14ac:dyDescent="0.25">
      <c r="B1362" s="73" t="s">
        <v>731</v>
      </c>
      <c r="C1362" s="85">
        <v>1945</v>
      </c>
      <c r="D1362" s="86">
        <v>18754.899999999998</v>
      </c>
      <c r="E1362" s="86">
        <v>1060.6299999999999</v>
      </c>
      <c r="F1362" s="87">
        <v>2.9040910695338282</v>
      </c>
      <c r="G1362" s="88">
        <v>17.682792302688025</v>
      </c>
      <c r="H1362" s="86">
        <v>54465937.599999994</v>
      </c>
    </row>
    <row r="1363" spans="2:8" x14ac:dyDescent="0.25">
      <c r="B1363" s="73" t="s">
        <v>691</v>
      </c>
      <c r="C1363" s="85">
        <v>865</v>
      </c>
      <c r="D1363" s="86">
        <v>77371.260000000009</v>
      </c>
      <c r="E1363" s="86">
        <v>4620.6000000000004</v>
      </c>
      <c r="F1363" s="87">
        <v>2.661935805362353</v>
      </c>
      <c r="G1363" s="88">
        <v>16.74485131801065</v>
      </c>
      <c r="H1363" s="86">
        <v>205957327.30000001</v>
      </c>
    </row>
    <row r="1364" spans="2:8" x14ac:dyDescent="0.25">
      <c r="B1364" s="73" t="s">
        <v>692</v>
      </c>
      <c r="C1364" s="85">
        <v>458</v>
      </c>
      <c r="D1364" s="86">
        <v>16080.820000000002</v>
      </c>
      <c r="E1364" s="86">
        <v>899.49999999999989</v>
      </c>
      <c r="F1364" s="87">
        <v>2.609348789427405</v>
      </c>
      <c r="G1364" s="88">
        <v>17.877509727626464</v>
      </c>
      <c r="H1364" s="86">
        <v>41960468.200000003</v>
      </c>
    </row>
    <row r="1365" spans="2:8" x14ac:dyDescent="0.25">
      <c r="B1365" s="73" t="s">
        <v>693</v>
      </c>
      <c r="C1365" s="85">
        <v>7</v>
      </c>
      <c r="D1365" s="86">
        <v>73.150000000000006</v>
      </c>
      <c r="E1365" s="86">
        <v>15.05</v>
      </c>
      <c r="F1365" s="87">
        <v>11.959671907040327</v>
      </c>
      <c r="G1365" s="88">
        <v>4.8604651162790695</v>
      </c>
      <c r="H1365" s="86">
        <v>874850</v>
      </c>
    </row>
    <row r="1366" spans="2:8" x14ac:dyDescent="0.25">
      <c r="B1366" s="73" t="s">
        <v>758</v>
      </c>
      <c r="C1366" s="85">
        <v>13</v>
      </c>
      <c r="D1366" s="86">
        <v>112.55</v>
      </c>
      <c r="E1366" s="86">
        <v>27</v>
      </c>
      <c r="F1366" s="87">
        <v>2.9760106619280324</v>
      </c>
      <c r="G1366" s="88">
        <v>4.1685185185185185</v>
      </c>
      <c r="H1366" s="86">
        <v>334950</v>
      </c>
    </row>
    <row r="1367" spans="2:8" x14ac:dyDescent="0.25">
      <c r="B1367" s="73" t="s">
        <v>694</v>
      </c>
      <c r="C1367" s="85">
        <v>15</v>
      </c>
      <c r="D1367" s="86">
        <v>25.6</v>
      </c>
      <c r="E1367" s="86">
        <v>2.5499999999999998</v>
      </c>
      <c r="F1367" s="87">
        <v>3.482421875</v>
      </c>
      <c r="G1367" s="88">
        <v>10.039215686274511</v>
      </c>
      <c r="H1367" s="86">
        <v>89150</v>
      </c>
    </row>
    <row r="1368" spans="2:8" x14ac:dyDescent="0.25">
      <c r="B1368" s="73" t="s">
        <v>759</v>
      </c>
      <c r="C1368" s="85">
        <v>755</v>
      </c>
      <c r="D1368" s="86">
        <v>60265.1</v>
      </c>
      <c r="E1368" s="86">
        <v>3210.56</v>
      </c>
      <c r="F1368" s="87">
        <v>0.25317862245312794</v>
      </c>
      <c r="G1368" s="88">
        <v>18.77089978072361</v>
      </c>
      <c r="H1368" s="86">
        <v>15257835</v>
      </c>
    </row>
    <row r="1369" spans="2:8" x14ac:dyDescent="0.25">
      <c r="B1369" s="73" t="s">
        <v>695</v>
      </c>
      <c r="C1369" s="85">
        <v>144</v>
      </c>
      <c r="D1369" s="86">
        <v>1526.26</v>
      </c>
      <c r="E1369" s="86">
        <v>94.11</v>
      </c>
      <c r="F1369" s="87">
        <v>2.1218608887083459</v>
      </c>
      <c r="G1369" s="88">
        <v>16.217830198703645</v>
      </c>
      <c r="H1369" s="86">
        <v>3238511.4</v>
      </c>
    </row>
    <row r="1370" spans="2:8" x14ac:dyDescent="0.25">
      <c r="B1370" s="73" t="s">
        <v>696</v>
      </c>
      <c r="C1370" s="85">
        <v>365</v>
      </c>
      <c r="D1370" s="86">
        <v>4231.3599999999997</v>
      </c>
      <c r="E1370" s="86">
        <v>359.65000000000003</v>
      </c>
      <c r="F1370" s="87">
        <v>5.2709966535581945</v>
      </c>
      <c r="G1370" s="88">
        <v>11.765216182399554</v>
      </c>
      <c r="H1370" s="86">
        <v>22303484.399999999</v>
      </c>
    </row>
    <row r="1371" spans="2:8" x14ac:dyDescent="0.25">
      <c r="B1371" s="73" t="s">
        <v>732</v>
      </c>
      <c r="C1371" s="85">
        <v>306</v>
      </c>
      <c r="D1371" s="86">
        <v>872.9</v>
      </c>
      <c r="E1371" s="86">
        <v>91.97</v>
      </c>
      <c r="F1371" s="87">
        <v>2.4093747279184332</v>
      </c>
      <c r="G1371" s="88">
        <v>9.4911384147004458</v>
      </c>
      <c r="H1371" s="86">
        <v>2103143.2000000002</v>
      </c>
    </row>
    <row r="1372" spans="2:8" x14ac:dyDescent="0.25">
      <c r="B1372" s="73" t="s">
        <v>733</v>
      </c>
      <c r="C1372" s="85">
        <v>31</v>
      </c>
      <c r="D1372" s="86">
        <v>962.3</v>
      </c>
      <c r="E1372" s="86">
        <v>51.3</v>
      </c>
      <c r="F1372" s="87">
        <v>0.69326613322248787</v>
      </c>
      <c r="G1372" s="88">
        <v>18.758284600389864</v>
      </c>
      <c r="H1372" s="86">
        <v>667130</v>
      </c>
    </row>
    <row r="1373" spans="2:8" x14ac:dyDescent="0.25">
      <c r="B1373" s="73" t="s">
        <v>705</v>
      </c>
      <c r="C1373" s="85">
        <v>595</v>
      </c>
      <c r="D1373" s="86">
        <v>7958.22</v>
      </c>
      <c r="E1373" s="86">
        <v>1411.1000000000001</v>
      </c>
      <c r="F1373" s="87">
        <v>1.3995458029559376</v>
      </c>
      <c r="G1373" s="88">
        <v>5.6397278718730064</v>
      </c>
      <c r="H1373" s="86">
        <v>11137893.4</v>
      </c>
    </row>
    <row r="1374" spans="2:8" x14ac:dyDescent="0.25">
      <c r="B1374" s="73" t="s">
        <v>760</v>
      </c>
      <c r="C1374" s="85">
        <v>373</v>
      </c>
      <c r="D1374" s="86">
        <v>77196.45</v>
      </c>
      <c r="E1374" s="86">
        <v>2511.6800000000003</v>
      </c>
      <c r="F1374" s="87">
        <v>0.74699422706614094</v>
      </c>
      <c r="G1374" s="88">
        <v>30.73498614473181</v>
      </c>
      <c r="H1374" s="86">
        <v>57665302.5</v>
      </c>
    </row>
    <row r="1375" spans="2:8" x14ac:dyDescent="0.25">
      <c r="B1375" s="73" t="s">
        <v>734</v>
      </c>
      <c r="C1375" s="85">
        <v>1644</v>
      </c>
      <c r="D1375" s="86">
        <v>23895.329999999998</v>
      </c>
      <c r="E1375" s="86">
        <v>2414.0300000000002</v>
      </c>
      <c r="F1375" s="87">
        <v>1.1702226585696871</v>
      </c>
      <c r="G1375" s="88">
        <v>9.8985223878742179</v>
      </c>
      <c r="H1375" s="86">
        <v>27962856.600000001</v>
      </c>
    </row>
    <row r="1376" spans="2:8" x14ac:dyDescent="0.25">
      <c r="B1376" s="73" t="s">
        <v>735</v>
      </c>
      <c r="C1376" s="85">
        <v>167</v>
      </c>
      <c r="D1376" s="86">
        <v>8700.5399999999991</v>
      </c>
      <c r="E1376" s="86">
        <v>132.54000000000002</v>
      </c>
      <c r="F1376" s="87">
        <v>19.200244467584774</v>
      </c>
      <c r="G1376" s="88">
        <v>65.644635581711171</v>
      </c>
      <c r="H1376" s="86">
        <v>167052495</v>
      </c>
    </row>
    <row r="1377" spans="2:8" x14ac:dyDescent="0.25">
      <c r="B1377" s="73" t="s">
        <v>761</v>
      </c>
      <c r="C1377" s="85">
        <v>268</v>
      </c>
      <c r="D1377" s="86">
        <v>2043.94</v>
      </c>
      <c r="E1377" s="86">
        <v>447.86</v>
      </c>
      <c r="F1377" s="87">
        <v>16.842224086812724</v>
      </c>
      <c r="G1377" s="88">
        <v>4.5637922565087301</v>
      </c>
      <c r="H1377" s="86">
        <v>34424495.5</v>
      </c>
    </row>
    <row r="1378" spans="2:8" x14ac:dyDescent="0.25">
      <c r="B1378" s="73" t="s">
        <v>736</v>
      </c>
      <c r="C1378" s="85">
        <v>1141</v>
      </c>
      <c r="D1378" s="86">
        <v>27006.170000000002</v>
      </c>
      <c r="E1378" s="86">
        <v>659.0200000000001</v>
      </c>
      <c r="F1378" s="87">
        <v>1.3159635779527419</v>
      </c>
      <c r="G1378" s="88">
        <v>40.979287426785227</v>
      </c>
      <c r="H1378" s="86">
        <v>35539136.100000001</v>
      </c>
    </row>
    <row r="1379" spans="2:8" x14ac:dyDescent="0.25">
      <c r="B1379" s="73" t="s">
        <v>737</v>
      </c>
      <c r="C1379" s="85">
        <v>22</v>
      </c>
      <c r="D1379" s="86">
        <v>198.04</v>
      </c>
      <c r="E1379" s="86">
        <v>78.05</v>
      </c>
      <c r="F1379" s="87">
        <v>8.7249040597859029</v>
      </c>
      <c r="G1379" s="88">
        <v>2.537347853939782</v>
      </c>
      <c r="H1379" s="86">
        <v>1727880</v>
      </c>
    </row>
    <row r="1380" spans="2:8" x14ac:dyDescent="0.25">
      <c r="B1380" s="73" t="s">
        <v>738</v>
      </c>
      <c r="C1380" s="85">
        <v>2</v>
      </c>
      <c r="D1380" s="86">
        <v>9</v>
      </c>
      <c r="E1380" s="86">
        <v>9</v>
      </c>
      <c r="F1380" s="87">
        <v>29.222222222222221</v>
      </c>
      <c r="G1380" s="88">
        <v>1</v>
      </c>
      <c r="H1380" s="86">
        <v>263000</v>
      </c>
    </row>
    <row r="1381" spans="2:8" x14ac:dyDescent="0.25">
      <c r="B1381" s="73" t="s">
        <v>739</v>
      </c>
      <c r="C1381" s="85">
        <v>1623</v>
      </c>
      <c r="D1381" s="86">
        <v>22049.780000000002</v>
      </c>
      <c r="E1381" s="86">
        <v>914.72</v>
      </c>
      <c r="F1381" s="87">
        <v>3.3648363521087279</v>
      </c>
      <c r="G1381" s="88">
        <v>24.105496764037085</v>
      </c>
      <c r="H1381" s="86">
        <v>74193901.299999997</v>
      </c>
    </row>
    <row r="1382" spans="2:8" x14ac:dyDescent="0.25">
      <c r="B1382" s="73" t="s">
        <v>740</v>
      </c>
      <c r="C1382" s="85">
        <v>130</v>
      </c>
      <c r="D1382" s="86">
        <v>4584.4399999999996</v>
      </c>
      <c r="E1382" s="86">
        <v>48.759999999999991</v>
      </c>
      <c r="F1382" s="87">
        <v>15.707454411007669</v>
      </c>
      <c r="G1382" s="88">
        <v>94.020508613617736</v>
      </c>
      <c r="H1382" s="86">
        <v>72009882.299999997</v>
      </c>
    </row>
    <row r="1383" spans="2:8" x14ac:dyDescent="0.25">
      <c r="B1383" s="73" t="s">
        <v>697</v>
      </c>
      <c r="C1383" s="85">
        <v>36</v>
      </c>
      <c r="D1383" s="86">
        <v>348.43</v>
      </c>
      <c r="E1383" s="86">
        <v>31.909999999999997</v>
      </c>
      <c r="F1383" s="87">
        <v>11.242794822489452</v>
      </c>
      <c r="G1383" s="88">
        <v>10.919147602632405</v>
      </c>
      <c r="H1383" s="86">
        <v>3917327</v>
      </c>
    </row>
    <row r="1384" spans="2:8" x14ac:dyDescent="0.25">
      <c r="B1384" s="73" t="s">
        <v>741</v>
      </c>
      <c r="C1384" s="85">
        <v>2306</v>
      </c>
      <c r="D1384" s="86">
        <v>16472.23</v>
      </c>
      <c r="E1384" s="86">
        <v>1927.4100000000003</v>
      </c>
      <c r="F1384" s="87">
        <v>3.7772281105836916</v>
      </c>
      <c r="G1384" s="88">
        <v>8.5463030699228479</v>
      </c>
      <c r="H1384" s="86">
        <v>62219370.199999996</v>
      </c>
    </row>
    <row r="1385" spans="2:8" x14ac:dyDescent="0.25">
      <c r="B1385" s="73" t="s">
        <v>720</v>
      </c>
      <c r="C1385" s="85">
        <v>1789</v>
      </c>
      <c r="D1385" s="86">
        <v>44698.559999999998</v>
      </c>
      <c r="E1385" s="86">
        <v>1157.04</v>
      </c>
      <c r="F1385" s="87">
        <v>1.184920532115576</v>
      </c>
      <c r="G1385" s="88">
        <v>38.631819124662933</v>
      </c>
      <c r="H1385" s="86">
        <v>52964241.5</v>
      </c>
    </row>
    <row r="1386" spans="2:8" x14ac:dyDescent="0.25">
      <c r="B1386" s="73" t="s">
        <v>721</v>
      </c>
      <c r="C1386" s="85">
        <v>118</v>
      </c>
      <c r="D1386" s="86">
        <v>694.93</v>
      </c>
      <c r="E1386" s="86">
        <v>63.65</v>
      </c>
      <c r="F1386" s="87">
        <v>3.0783071676283944</v>
      </c>
      <c r="G1386" s="88">
        <v>10.917989002356638</v>
      </c>
      <c r="H1386" s="86">
        <v>2139208</v>
      </c>
    </row>
    <row r="1387" spans="2:8" x14ac:dyDescent="0.25">
      <c r="B1387" s="73" t="s">
        <v>722</v>
      </c>
      <c r="C1387" s="85">
        <v>76</v>
      </c>
      <c r="D1387" s="86">
        <v>2356.8000000000002</v>
      </c>
      <c r="E1387" s="86">
        <v>58.6</v>
      </c>
      <c r="F1387" s="87">
        <v>3.5339125084860825</v>
      </c>
      <c r="G1387" s="88">
        <v>40.218430034129696</v>
      </c>
      <c r="H1387" s="86">
        <v>8328725</v>
      </c>
    </row>
    <row r="1388" spans="2:8" x14ac:dyDescent="0.25">
      <c r="B1388" s="73" t="s">
        <v>723</v>
      </c>
      <c r="C1388" s="85">
        <v>635</v>
      </c>
      <c r="D1388" s="86">
        <v>8345.4499999999989</v>
      </c>
      <c r="E1388" s="86">
        <v>276.92</v>
      </c>
      <c r="F1388" s="87">
        <v>2.4726539611405021</v>
      </c>
      <c r="G1388" s="88">
        <v>30.136682074245265</v>
      </c>
      <c r="H1388" s="86">
        <v>20635410</v>
      </c>
    </row>
    <row r="1389" spans="2:8" x14ac:dyDescent="0.25">
      <c r="B1389" s="73" t="s">
        <v>706</v>
      </c>
      <c r="C1389" s="85">
        <v>5</v>
      </c>
      <c r="D1389" s="86">
        <v>4377</v>
      </c>
      <c r="E1389" s="86">
        <v>1065</v>
      </c>
      <c r="F1389" s="87">
        <v>2.104637879826365</v>
      </c>
      <c r="G1389" s="88">
        <v>4.1098591549295778</v>
      </c>
      <c r="H1389" s="86">
        <v>9212000</v>
      </c>
    </row>
    <row r="1390" spans="2:8" x14ac:dyDescent="0.25">
      <c r="B1390" s="73" t="s">
        <v>698</v>
      </c>
      <c r="C1390" s="85">
        <v>22</v>
      </c>
      <c r="D1390" s="86">
        <v>1172.45</v>
      </c>
      <c r="E1390" s="86">
        <v>57.2</v>
      </c>
      <c r="F1390" s="87">
        <v>3.7007335067593501</v>
      </c>
      <c r="G1390" s="88">
        <v>20.497377622377623</v>
      </c>
      <c r="H1390" s="86">
        <v>4338925</v>
      </c>
    </row>
    <row r="1391" spans="2:8" x14ac:dyDescent="0.25">
      <c r="B1391" s="73" t="s">
        <v>699</v>
      </c>
      <c r="C1391" s="85">
        <v>715</v>
      </c>
      <c r="D1391" s="86">
        <v>34946.029999999992</v>
      </c>
      <c r="E1391" s="86">
        <v>1587.4699999999998</v>
      </c>
      <c r="F1391" s="87">
        <v>2.3005787381284803</v>
      </c>
      <c r="G1391" s="88">
        <v>22.013663250329138</v>
      </c>
      <c r="H1391" s="86">
        <v>80396093.599999994</v>
      </c>
    </row>
    <row r="1392" spans="2:8" x14ac:dyDescent="0.25">
      <c r="B1392" s="73" t="s">
        <v>742</v>
      </c>
      <c r="C1392" s="85">
        <v>2691</v>
      </c>
      <c r="D1392" s="86">
        <v>96849.510000000009</v>
      </c>
      <c r="E1392" s="86">
        <v>1519.31</v>
      </c>
      <c r="F1392" s="87">
        <v>3.8159565226504499</v>
      </c>
      <c r="G1392" s="88">
        <v>63.745720096622819</v>
      </c>
      <c r="H1392" s="86">
        <v>369573519.40000004</v>
      </c>
    </row>
    <row r="1393" spans="2:8" x14ac:dyDescent="0.25">
      <c r="B1393" s="73" t="s">
        <v>744</v>
      </c>
      <c r="C1393" s="85">
        <v>295</v>
      </c>
      <c r="D1393" s="86">
        <v>12682.619999999999</v>
      </c>
      <c r="E1393" s="86">
        <v>327.34000000000003</v>
      </c>
      <c r="F1393" s="87">
        <v>6.1834481834195136</v>
      </c>
      <c r="G1393" s="88">
        <v>38.744485855685213</v>
      </c>
      <c r="H1393" s="86">
        <v>78422323.599999994</v>
      </c>
    </row>
    <row r="1394" spans="2:8" x14ac:dyDescent="0.25">
      <c r="B1394" s="73" t="s">
        <v>743</v>
      </c>
      <c r="C1394" s="85">
        <v>63</v>
      </c>
      <c r="D1394" s="86">
        <v>354.55</v>
      </c>
      <c r="E1394" s="86">
        <v>16.5</v>
      </c>
      <c r="F1394" s="87">
        <v>9.1228134254689053</v>
      </c>
      <c r="G1394" s="88">
        <v>21.487878787878788</v>
      </c>
      <c r="H1394" s="86">
        <v>3234493.5</v>
      </c>
    </row>
    <row r="1395" spans="2:8" x14ac:dyDescent="0.25">
      <c r="B1395" s="73" t="s">
        <v>762</v>
      </c>
      <c r="C1395" s="85">
        <v>7</v>
      </c>
      <c r="D1395" s="86">
        <v>45</v>
      </c>
      <c r="E1395" s="86">
        <v>7</v>
      </c>
      <c r="F1395" s="87">
        <v>6.3688888888888888</v>
      </c>
      <c r="G1395" s="88">
        <v>6.4285714285714288</v>
      </c>
      <c r="H1395" s="86">
        <v>286600</v>
      </c>
    </row>
    <row r="1396" spans="2:8" x14ac:dyDescent="0.25">
      <c r="B1396" s="73" t="s">
        <v>700</v>
      </c>
      <c r="C1396" s="85">
        <v>23</v>
      </c>
      <c r="D1396" s="86">
        <v>126.34</v>
      </c>
      <c r="E1396" s="86">
        <v>47.230000000000004</v>
      </c>
      <c r="F1396" s="87">
        <v>10.603807186955834</v>
      </c>
      <c r="G1396" s="88">
        <v>2.6749947067541817</v>
      </c>
      <c r="H1396" s="86">
        <v>1339685</v>
      </c>
    </row>
    <row r="1397" spans="2:8" x14ac:dyDescent="0.25">
      <c r="B1397" s="73" t="s">
        <v>745</v>
      </c>
      <c r="C1397" s="85">
        <v>1330</v>
      </c>
      <c r="D1397" s="86">
        <v>10370.960000000001</v>
      </c>
      <c r="E1397" s="86">
        <v>585.0200000000001</v>
      </c>
      <c r="F1397" s="87">
        <v>4.2685550421561747</v>
      </c>
      <c r="G1397" s="88">
        <v>17.727530682711702</v>
      </c>
      <c r="H1397" s="86">
        <v>44269013.600000001</v>
      </c>
    </row>
    <row r="1398" spans="2:8" x14ac:dyDescent="0.25">
      <c r="B1398" s="73" t="s">
        <v>746</v>
      </c>
      <c r="C1398" s="85">
        <v>14</v>
      </c>
      <c r="D1398" s="86">
        <v>82.76</v>
      </c>
      <c r="E1398" s="86">
        <v>2.5499999999999998</v>
      </c>
      <c r="F1398" s="87">
        <v>7.155978733687772</v>
      </c>
      <c r="G1398" s="88">
        <v>32.454901960784319</v>
      </c>
      <c r="H1398" s="86">
        <v>592228.80000000005</v>
      </c>
    </row>
    <row r="1399" spans="2:8" x14ac:dyDescent="0.25">
      <c r="B1399" s="62" t="s">
        <v>674</v>
      </c>
      <c r="C1399" s="20">
        <f>SUM(C1315:C1398)</f>
        <v>56696</v>
      </c>
      <c r="D1399" s="21">
        <f>SUM(D1315:D1398)</f>
        <v>4529136.3899999997</v>
      </c>
      <c r="E1399" s="21">
        <f>SUM(E1315:E1398)</f>
        <v>144688.38</v>
      </c>
      <c r="F1399" s="46">
        <f>(H1399/D1399)/1000</f>
        <v>1.011513511342943</v>
      </c>
      <c r="G1399" s="22">
        <f>D1399/E1399</f>
        <v>31.30269611146382</v>
      </c>
      <c r="H1399" s="21">
        <f>SUM(H1315:H1398)</f>
        <v>4581282653.2000008</v>
      </c>
    </row>
    <row r="1400" spans="2:8" x14ac:dyDescent="0.25">
      <c r="B1400" s="23" t="s">
        <v>276</v>
      </c>
      <c r="C1400" s="35"/>
      <c r="D1400" s="35"/>
      <c r="E1400" s="35"/>
      <c r="F1400" s="26"/>
      <c r="G1400" s="35"/>
      <c r="H1400" s="35"/>
    </row>
    <row r="1401" spans="2:8" x14ac:dyDescent="0.25">
      <c r="B1401" s="23" t="s">
        <v>277</v>
      </c>
      <c r="C1401" s="35"/>
      <c r="D1401" s="35"/>
      <c r="E1401" s="35"/>
      <c r="F1401" s="26"/>
      <c r="G1401" s="35"/>
      <c r="H1401" s="35"/>
    </row>
    <row r="1403" spans="2:8" x14ac:dyDescent="0.25">
      <c r="B1403" s="35"/>
      <c r="C1403" s="35"/>
      <c r="D1403" s="35"/>
      <c r="E1403" s="35"/>
      <c r="F1403" s="26"/>
      <c r="G1403" s="35"/>
      <c r="H1403" s="35"/>
    </row>
    <row r="1404" spans="2:8" ht="15.75" x14ac:dyDescent="0.25">
      <c r="B1404" s="36" t="s">
        <v>379</v>
      </c>
      <c r="C1404" s="35"/>
      <c r="D1404" s="35"/>
      <c r="E1404" s="35"/>
      <c r="F1404" s="26"/>
      <c r="G1404" s="35"/>
      <c r="H1404" s="35"/>
    </row>
    <row r="1405" spans="2:8" ht="30" x14ac:dyDescent="0.25">
      <c r="B1405" s="27" t="s">
        <v>671</v>
      </c>
      <c r="C1405" s="3" t="s">
        <v>3</v>
      </c>
      <c r="D1405" s="43" t="s">
        <v>672</v>
      </c>
      <c r="E1405" s="4" t="s">
        <v>675</v>
      </c>
      <c r="F1405" s="5" t="s">
        <v>6</v>
      </c>
      <c r="G1405" s="6" t="s">
        <v>7</v>
      </c>
      <c r="H1405" s="6" t="s">
        <v>8</v>
      </c>
    </row>
    <row r="1406" spans="2:8" x14ac:dyDescent="0.25">
      <c r="B1406" s="84" t="s">
        <v>756</v>
      </c>
      <c r="C1406" s="85">
        <v>2362</v>
      </c>
      <c r="D1406" s="44">
        <v>3039400.4</v>
      </c>
      <c r="E1406" s="86">
        <v>58623.12</v>
      </c>
      <c r="F1406" s="87">
        <v>0.11983614465537347</v>
      </c>
      <c r="G1406" s="88">
        <v>51.846445566186169</v>
      </c>
      <c r="H1406" s="86">
        <v>364230026</v>
      </c>
    </row>
    <row r="1407" spans="2:8" x14ac:dyDescent="0.25">
      <c r="B1407" s="84" t="s">
        <v>680</v>
      </c>
      <c r="C1407" s="85">
        <v>1224</v>
      </c>
      <c r="D1407" s="44">
        <v>169569.25</v>
      </c>
      <c r="E1407" s="86">
        <v>5883.3</v>
      </c>
      <c r="F1407" s="87">
        <v>1.9275131251686257</v>
      </c>
      <c r="G1407" s="88">
        <v>28.822132136725987</v>
      </c>
      <c r="H1407" s="86">
        <v>326846955</v>
      </c>
    </row>
    <row r="1408" spans="2:8" x14ac:dyDescent="0.25">
      <c r="B1408" s="84" t="s">
        <v>747</v>
      </c>
      <c r="C1408" s="85">
        <v>4815</v>
      </c>
      <c r="D1408" s="44">
        <v>138240.32000000001</v>
      </c>
      <c r="E1408" s="86">
        <v>10195.35</v>
      </c>
      <c r="F1408" s="87">
        <v>1.4722287405006005</v>
      </c>
      <c r="G1408" s="88">
        <v>13.559153928016203</v>
      </c>
      <c r="H1408" s="86">
        <v>203521372.19999999</v>
      </c>
    </row>
    <row r="1409" spans="2:8" x14ac:dyDescent="0.25">
      <c r="B1409" s="84" t="s">
        <v>708</v>
      </c>
      <c r="C1409" s="85">
        <v>3150</v>
      </c>
      <c r="D1409" s="44">
        <v>124431.59999999999</v>
      </c>
      <c r="E1409" s="86">
        <v>5655.420000000001</v>
      </c>
      <c r="F1409" s="87">
        <v>2.3919910955095016</v>
      </c>
      <c r="G1409" s="88">
        <v>22.002185514073219</v>
      </c>
      <c r="H1409" s="86">
        <v>297639279.20000005</v>
      </c>
    </row>
    <row r="1410" spans="2:8" x14ac:dyDescent="0.25">
      <c r="B1410" s="84" t="s">
        <v>742</v>
      </c>
      <c r="C1410" s="85">
        <v>2691</v>
      </c>
      <c r="D1410" s="44">
        <v>96849.510000000009</v>
      </c>
      <c r="E1410" s="86">
        <v>1519.31</v>
      </c>
      <c r="F1410" s="87">
        <v>3.8159565226504499</v>
      </c>
      <c r="G1410" s="88">
        <v>63.745720096622819</v>
      </c>
      <c r="H1410" s="86">
        <v>369573519.40000004</v>
      </c>
    </row>
    <row r="1411" spans="2:8" x14ac:dyDescent="0.25">
      <c r="B1411" s="84" t="s">
        <v>727</v>
      </c>
      <c r="C1411" s="85">
        <v>1290</v>
      </c>
      <c r="D1411" s="44">
        <v>86969.9</v>
      </c>
      <c r="E1411" s="86">
        <v>1228.25</v>
      </c>
      <c r="F1411" s="87">
        <v>0.88741847466767243</v>
      </c>
      <c r="G1411" s="88">
        <v>70.807978831671079</v>
      </c>
      <c r="H1411" s="86">
        <v>77178696</v>
      </c>
    </row>
    <row r="1412" spans="2:8" x14ac:dyDescent="0.25">
      <c r="B1412" s="84" t="s">
        <v>691</v>
      </c>
      <c r="C1412" s="85">
        <v>865</v>
      </c>
      <c r="D1412" s="44">
        <v>77371.260000000009</v>
      </c>
      <c r="E1412" s="86">
        <v>4620.6000000000004</v>
      </c>
      <c r="F1412" s="87">
        <v>2.661935805362353</v>
      </c>
      <c r="G1412" s="88">
        <v>16.74485131801065</v>
      </c>
      <c r="H1412" s="86">
        <v>205957327.30000001</v>
      </c>
    </row>
    <row r="1413" spans="2:8" x14ac:dyDescent="0.25">
      <c r="B1413" s="84" t="s">
        <v>760</v>
      </c>
      <c r="C1413" s="85">
        <v>373</v>
      </c>
      <c r="D1413" s="44">
        <v>77196.45</v>
      </c>
      <c r="E1413" s="86">
        <v>2511.6800000000003</v>
      </c>
      <c r="F1413" s="87">
        <v>0.74699422706614094</v>
      </c>
      <c r="G1413" s="88">
        <v>30.73498614473181</v>
      </c>
      <c r="H1413" s="86">
        <v>57665302.5</v>
      </c>
    </row>
    <row r="1414" spans="2:8" x14ac:dyDescent="0.25">
      <c r="B1414" s="84" t="s">
        <v>759</v>
      </c>
      <c r="C1414" s="85">
        <v>755</v>
      </c>
      <c r="D1414" s="44">
        <v>60265.1</v>
      </c>
      <c r="E1414" s="86">
        <v>3210.56</v>
      </c>
      <c r="F1414" s="87">
        <v>0.25317862245312794</v>
      </c>
      <c r="G1414" s="88">
        <v>18.77089978072361</v>
      </c>
      <c r="H1414" s="86">
        <v>15257835</v>
      </c>
    </row>
    <row r="1415" spans="2:8" x14ac:dyDescent="0.25">
      <c r="B1415" s="84" t="s">
        <v>685</v>
      </c>
      <c r="C1415" s="85">
        <v>2115</v>
      </c>
      <c r="D1415" s="44">
        <v>45281.780000000006</v>
      </c>
      <c r="E1415" s="86">
        <v>5885.2500000000009</v>
      </c>
      <c r="F1415" s="87">
        <v>2.6162542726898095</v>
      </c>
      <c r="G1415" s="88">
        <v>7.694113249224757</v>
      </c>
      <c r="H1415" s="86">
        <v>118468650.39999999</v>
      </c>
    </row>
    <row r="1416" spans="2:8" x14ac:dyDescent="0.25">
      <c r="B1416" s="84" t="s">
        <v>720</v>
      </c>
      <c r="C1416" s="85">
        <v>1789</v>
      </c>
      <c r="D1416" s="44">
        <v>44698.559999999998</v>
      </c>
      <c r="E1416" s="86">
        <v>1157.04</v>
      </c>
      <c r="F1416" s="87">
        <v>1.184920532115576</v>
      </c>
      <c r="G1416" s="88">
        <v>38.631819124662933</v>
      </c>
      <c r="H1416" s="86">
        <v>52964241.5</v>
      </c>
    </row>
    <row r="1417" spans="2:8" x14ac:dyDescent="0.25">
      <c r="B1417" s="84" t="s">
        <v>716</v>
      </c>
      <c r="C1417" s="85">
        <v>1334</v>
      </c>
      <c r="D1417" s="44">
        <v>35792.74</v>
      </c>
      <c r="E1417" s="86">
        <v>767.24</v>
      </c>
      <c r="F1417" s="87">
        <v>4.1784805382320558</v>
      </c>
      <c r="G1417" s="88">
        <v>46.651295552890879</v>
      </c>
      <c r="H1417" s="86">
        <v>149559267.5</v>
      </c>
    </row>
    <row r="1418" spans="2:8" x14ac:dyDescent="0.25">
      <c r="B1418" s="84" t="s">
        <v>699</v>
      </c>
      <c r="C1418" s="85">
        <v>715</v>
      </c>
      <c r="D1418" s="44">
        <v>34946.029999999992</v>
      </c>
      <c r="E1418" s="86">
        <v>1587.4699999999998</v>
      </c>
      <c r="F1418" s="87">
        <v>2.3005787381284803</v>
      </c>
      <c r="G1418" s="88">
        <v>22.013663250329138</v>
      </c>
      <c r="H1418" s="86">
        <v>80396093.599999994</v>
      </c>
    </row>
    <row r="1419" spans="2:8" x14ac:dyDescent="0.25">
      <c r="B1419" s="84" t="s">
        <v>683</v>
      </c>
      <c r="C1419" s="85">
        <v>1110</v>
      </c>
      <c r="D1419" s="44">
        <v>31559.45</v>
      </c>
      <c r="E1419" s="86">
        <v>2791.42</v>
      </c>
      <c r="F1419" s="87">
        <v>2.6986797076628402</v>
      </c>
      <c r="G1419" s="88">
        <v>11.305876578945483</v>
      </c>
      <c r="H1419" s="86">
        <v>85168847.300000012</v>
      </c>
    </row>
    <row r="1420" spans="2:8" x14ac:dyDescent="0.25">
      <c r="B1420" s="84" t="s">
        <v>736</v>
      </c>
      <c r="C1420" s="85">
        <v>1141</v>
      </c>
      <c r="D1420" s="44">
        <v>27006.170000000002</v>
      </c>
      <c r="E1420" s="86">
        <v>659.0200000000001</v>
      </c>
      <c r="F1420" s="87">
        <v>1.3159635779527419</v>
      </c>
      <c r="G1420" s="88">
        <v>40.979287426785227</v>
      </c>
      <c r="H1420" s="86">
        <v>35539136.100000001</v>
      </c>
    </row>
    <row r="1421" spans="2:8" x14ac:dyDescent="0.25">
      <c r="B1421" s="84" t="s">
        <v>717</v>
      </c>
      <c r="C1421" s="85">
        <v>1477</v>
      </c>
      <c r="D1421" s="44">
        <v>25987.11</v>
      </c>
      <c r="E1421" s="86">
        <v>929.3900000000001</v>
      </c>
      <c r="F1421" s="87">
        <v>2.7691909527454186</v>
      </c>
      <c r="G1421" s="88">
        <v>27.961469350864544</v>
      </c>
      <c r="H1421" s="86">
        <v>71963269.899999991</v>
      </c>
    </row>
    <row r="1422" spans="2:8" x14ac:dyDescent="0.25">
      <c r="B1422" s="84" t="s">
        <v>702</v>
      </c>
      <c r="C1422" s="85">
        <v>2986</v>
      </c>
      <c r="D1422" s="44">
        <v>24923.289999999997</v>
      </c>
      <c r="E1422" s="86">
        <v>12504.92</v>
      </c>
      <c r="F1422" s="87">
        <v>30.648828501373618</v>
      </c>
      <c r="G1422" s="88">
        <v>1.993078724214149</v>
      </c>
      <c r="H1422" s="86">
        <v>763869640.89999998</v>
      </c>
    </row>
    <row r="1423" spans="2:8" x14ac:dyDescent="0.25">
      <c r="B1423" s="84" t="s">
        <v>734</v>
      </c>
      <c r="C1423" s="85">
        <v>1644</v>
      </c>
      <c r="D1423" s="44">
        <v>23895.329999999998</v>
      </c>
      <c r="E1423" s="86">
        <v>2414.0300000000002</v>
      </c>
      <c r="F1423" s="87">
        <v>1.1702226585696871</v>
      </c>
      <c r="G1423" s="88">
        <v>9.8985223878742179</v>
      </c>
      <c r="H1423" s="86">
        <v>27962856.600000001</v>
      </c>
    </row>
    <row r="1424" spans="2:8" x14ac:dyDescent="0.25">
      <c r="B1424" s="84" t="s">
        <v>687</v>
      </c>
      <c r="C1424" s="85">
        <v>1010</v>
      </c>
      <c r="D1424" s="44">
        <v>22551.5</v>
      </c>
      <c r="E1424" s="86">
        <v>1565.27</v>
      </c>
      <c r="F1424" s="87">
        <v>2.0576943130168726</v>
      </c>
      <c r="G1424" s="88">
        <v>14.407418528432794</v>
      </c>
      <c r="H1424" s="86">
        <v>46404093.299999997</v>
      </c>
    </row>
    <row r="1425" spans="2:8" x14ac:dyDescent="0.25">
      <c r="B1425" s="84" t="s">
        <v>757</v>
      </c>
      <c r="C1425" s="85">
        <v>477</v>
      </c>
      <c r="D1425" s="44">
        <v>22304.5</v>
      </c>
      <c r="E1425" s="86">
        <v>590.75999999999988</v>
      </c>
      <c r="F1425" s="87">
        <v>0.21637853347979108</v>
      </c>
      <c r="G1425" s="88">
        <v>37.755602952129465</v>
      </c>
      <c r="H1425" s="86">
        <v>4826215</v>
      </c>
    </row>
    <row r="1426" spans="2:8" x14ac:dyDescent="0.25">
      <c r="B1426" s="84" t="s">
        <v>739</v>
      </c>
      <c r="C1426" s="85">
        <v>1623</v>
      </c>
      <c r="D1426" s="44">
        <v>22049.780000000002</v>
      </c>
      <c r="E1426" s="86">
        <v>914.72</v>
      </c>
      <c r="F1426" s="87">
        <v>3.3648363521087279</v>
      </c>
      <c r="G1426" s="88">
        <v>24.105496764037085</v>
      </c>
      <c r="H1426" s="86">
        <v>74193901.299999997</v>
      </c>
    </row>
    <row r="1427" spans="2:8" x14ac:dyDescent="0.25">
      <c r="B1427" s="84" t="s">
        <v>689</v>
      </c>
      <c r="C1427" s="85">
        <v>395</v>
      </c>
      <c r="D1427" s="44">
        <v>21684.379999999997</v>
      </c>
      <c r="E1427" s="86">
        <v>1060.7600000000002</v>
      </c>
      <c r="F1427" s="87">
        <v>3.1232023235158213</v>
      </c>
      <c r="G1427" s="88">
        <v>20.442305516799269</v>
      </c>
      <c r="H1427" s="86">
        <v>67724706</v>
      </c>
    </row>
    <row r="1428" spans="2:8" x14ac:dyDescent="0.25">
      <c r="B1428" s="84" t="s">
        <v>731</v>
      </c>
      <c r="C1428" s="85">
        <v>1945</v>
      </c>
      <c r="D1428" s="44">
        <v>18754.899999999998</v>
      </c>
      <c r="E1428" s="86">
        <v>1060.6299999999999</v>
      </c>
      <c r="F1428" s="87">
        <v>2.9040910695338282</v>
      </c>
      <c r="G1428" s="88">
        <v>17.682792302688025</v>
      </c>
      <c r="H1428" s="86">
        <v>54465937.599999994</v>
      </c>
    </row>
    <row r="1429" spans="2:8" x14ac:dyDescent="0.25">
      <c r="B1429" s="84" t="s">
        <v>726</v>
      </c>
      <c r="C1429" s="85">
        <v>1132</v>
      </c>
      <c r="D1429" s="44">
        <v>17146</v>
      </c>
      <c r="E1429" s="86">
        <v>726.16000000000008</v>
      </c>
      <c r="F1429" s="87">
        <v>1.7152343053773476</v>
      </c>
      <c r="G1429" s="88">
        <v>23.611876170540924</v>
      </c>
      <c r="H1429" s="86">
        <v>29409407.399999999</v>
      </c>
    </row>
    <row r="1430" spans="2:8" x14ac:dyDescent="0.25">
      <c r="B1430" s="84" t="s">
        <v>741</v>
      </c>
      <c r="C1430" s="85">
        <v>2306</v>
      </c>
      <c r="D1430" s="44">
        <v>16472.23</v>
      </c>
      <c r="E1430" s="86">
        <v>1927.4100000000003</v>
      </c>
      <c r="F1430" s="87">
        <v>3.7772281105836916</v>
      </c>
      <c r="G1430" s="88">
        <v>8.5463030699228479</v>
      </c>
      <c r="H1430" s="86">
        <v>62219370.199999996</v>
      </c>
    </row>
    <row r="1431" spans="2:8" x14ac:dyDescent="0.25">
      <c r="B1431" s="84" t="s">
        <v>725</v>
      </c>
      <c r="C1431" s="85">
        <v>1571</v>
      </c>
      <c r="D1431" s="44">
        <v>16351.390000000001</v>
      </c>
      <c r="E1431" s="86">
        <v>1006.95</v>
      </c>
      <c r="F1431" s="87">
        <v>1.6105281263550071</v>
      </c>
      <c r="G1431" s="88">
        <v>16.23853220120165</v>
      </c>
      <c r="H1431" s="86">
        <v>26334373.5</v>
      </c>
    </row>
    <row r="1432" spans="2:8" x14ac:dyDescent="0.25">
      <c r="B1432" s="84" t="s">
        <v>692</v>
      </c>
      <c r="C1432" s="85">
        <v>458</v>
      </c>
      <c r="D1432" s="44">
        <v>16080.820000000002</v>
      </c>
      <c r="E1432" s="86">
        <v>899.49999999999989</v>
      </c>
      <c r="F1432" s="87">
        <v>2.609348789427405</v>
      </c>
      <c r="G1432" s="88">
        <v>17.877509727626464</v>
      </c>
      <c r="H1432" s="86">
        <v>41960468.200000003</v>
      </c>
    </row>
    <row r="1433" spans="2:8" x14ac:dyDescent="0.25">
      <c r="B1433" s="84" t="s">
        <v>686</v>
      </c>
      <c r="C1433" s="85">
        <v>359</v>
      </c>
      <c r="D1433" s="44">
        <v>15970.56</v>
      </c>
      <c r="E1433" s="86">
        <v>689.75</v>
      </c>
      <c r="F1433" s="87">
        <v>3.1222207612006092</v>
      </c>
      <c r="G1433" s="88">
        <v>23.154128307357738</v>
      </c>
      <c r="H1433" s="86">
        <v>49863614</v>
      </c>
    </row>
    <row r="1434" spans="2:8" x14ac:dyDescent="0.25">
      <c r="B1434" s="84" t="s">
        <v>753</v>
      </c>
      <c r="C1434" s="85">
        <v>1024</v>
      </c>
      <c r="D1434" s="44">
        <v>15109.63</v>
      </c>
      <c r="E1434" s="86">
        <v>952.94999999999993</v>
      </c>
      <c r="F1434" s="87">
        <v>3.3674687599894906</v>
      </c>
      <c r="G1434" s="88">
        <v>15.855637756440528</v>
      </c>
      <c r="H1434" s="86">
        <v>50881207</v>
      </c>
    </row>
    <row r="1435" spans="2:8" x14ac:dyDescent="0.25">
      <c r="B1435" s="84" t="s">
        <v>712</v>
      </c>
      <c r="C1435" s="85">
        <v>1131</v>
      </c>
      <c r="D1435" s="44">
        <v>14395.51</v>
      </c>
      <c r="E1435" s="86">
        <v>685.7700000000001</v>
      </c>
      <c r="F1435" s="87">
        <v>3.3063812188661599</v>
      </c>
      <c r="G1435" s="88">
        <v>20.991746503929885</v>
      </c>
      <c r="H1435" s="86">
        <v>47597043.899999999</v>
      </c>
    </row>
    <row r="1436" spans="2:8" x14ac:dyDescent="0.25">
      <c r="B1436" s="84" t="s">
        <v>744</v>
      </c>
      <c r="C1436" s="85">
        <v>295</v>
      </c>
      <c r="D1436" s="44">
        <v>12682.619999999999</v>
      </c>
      <c r="E1436" s="86">
        <v>327.34000000000003</v>
      </c>
      <c r="F1436" s="87">
        <v>6.1834481834195136</v>
      </c>
      <c r="G1436" s="88">
        <v>38.744485855685213</v>
      </c>
      <c r="H1436" s="86">
        <v>78422323.599999994</v>
      </c>
    </row>
    <row r="1437" spans="2:8" x14ac:dyDescent="0.25">
      <c r="B1437" s="84" t="s">
        <v>745</v>
      </c>
      <c r="C1437" s="85">
        <v>1330</v>
      </c>
      <c r="D1437" s="44">
        <v>10370.960000000001</v>
      </c>
      <c r="E1437" s="86">
        <v>585.0200000000001</v>
      </c>
      <c r="F1437" s="87">
        <v>4.2685550421561747</v>
      </c>
      <c r="G1437" s="88">
        <v>17.727530682711702</v>
      </c>
      <c r="H1437" s="86">
        <v>44269013.600000001</v>
      </c>
    </row>
    <row r="1438" spans="2:8" x14ac:dyDescent="0.25">
      <c r="B1438" s="84" t="s">
        <v>755</v>
      </c>
      <c r="C1438" s="85">
        <v>228</v>
      </c>
      <c r="D1438" s="44">
        <v>10053.949999999999</v>
      </c>
      <c r="E1438" s="86">
        <v>335.94</v>
      </c>
      <c r="F1438" s="87">
        <v>0.81598878052904589</v>
      </c>
      <c r="G1438" s="88">
        <v>29.927814490682856</v>
      </c>
      <c r="H1438" s="86">
        <v>8203910.4000000004</v>
      </c>
    </row>
    <row r="1439" spans="2:8" x14ac:dyDescent="0.25">
      <c r="B1439" s="84" t="s">
        <v>724</v>
      </c>
      <c r="C1439" s="84">
        <v>644</v>
      </c>
      <c r="D1439" s="44">
        <v>9346.0400000000009</v>
      </c>
      <c r="E1439" s="86">
        <v>698.09</v>
      </c>
      <c r="F1439" s="87">
        <v>1.8013637326611056</v>
      </c>
      <c r="G1439" s="88">
        <v>13.388015871878984</v>
      </c>
      <c r="H1439" s="86">
        <v>16835617.5</v>
      </c>
    </row>
    <row r="1440" spans="2:8" x14ac:dyDescent="0.25">
      <c r="B1440" s="84" t="s">
        <v>735</v>
      </c>
      <c r="C1440" s="85">
        <v>167</v>
      </c>
      <c r="D1440" s="44">
        <v>8700.5399999999991</v>
      </c>
      <c r="E1440" s="86">
        <v>132.54000000000002</v>
      </c>
      <c r="F1440" s="87">
        <v>19.200244467584774</v>
      </c>
      <c r="G1440" s="88">
        <v>65.644635581711171</v>
      </c>
      <c r="H1440" s="86">
        <v>167052495</v>
      </c>
    </row>
    <row r="1441" spans="2:8" x14ac:dyDescent="0.25">
      <c r="B1441" s="84" t="s">
        <v>723</v>
      </c>
      <c r="C1441" s="85">
        <v>635</v>
      </c>
      <c r="D1441" s="44">
        <v>8345.4499999999989</v>
      </c>
      <c r="E1441" s="86">
        <v>276.92</v>
      </c>
      <c r="F1441" s="87">
        <v>2.4726539611405021</v>
      </c>
      <c r="G1441" s="88">
        <v>30.136682074245265</v>
      </c>
      <c r="H1441" s="86">
        <v>20635410</v>
      </c>
    </row>
    <row r="1442" spans="2:8" x14ac:dyDescent="0.25">
      <c r="B1442" s="84" t="s">
        <v>713</v>
      </c>
      <c r="C1442" s="85">
        <v>568</v>
      </c>
      <c r="D1442" s="44">
        <v>8151.5599999999995</v>
      </c>
      <c r="E1442" s="86">
        <v>546.40000000000009</v>
      </c>
      <c r="F1442" s="87">
        <v>5.6765391041714723</v>
      </c>
      <c r="G1442" s="88">
        <v>14.918667642752558</v>
      </c>
      <c r="H1442" s="86">
        <v>46272649.100000001</v>
      </c>
    </row>
    <row r="1443" spans="2:8" x14ac:dyDescent="0.25">
      <c r="B1443" s="84" t="s">
        <v>705</v>
      </c>
      <c r="C1443" s="85">
        <v>595</v>
      </c>
      <c r="D1443" s="44">
        <v>7958.22</v>
      </c>
      <c r="E1443" s="86">
        <v>1411.1000000000001</v>
      </c>
      <c r="F1443" s="87">
        <v>1.3995458029559376</v>
      </c>
      <c r="G1443" s="88">
        <v>5.6397278718730064</v>
      </c>
      <c r="H1443" s="86">
        <v>11137893.4</v>
      </c>
    </row>
    <row r="1444" spans="2:8" x14ac:dyDescent="0.25">
      <c r="B1444" s="84" t="s">
        <v>719</v>
      </c>
      <c r="C1444" s="85">
        <v>290</v>
      </c>
      <c r="D1444" s="44">
        <v>6425.0599999999995</v>
      </c>
      <c r="E1444" s="86">
        <v>204.83</v>
      </c>
      <c r="F1444" s="87">
        <v>2.4500006225622797</v>
      </c>
      <c r="G1444" s="88">
        <v>31.367768393301759</v>
      </c>
      <c r="H1444" s="86">
        <v>15741401</v>
      </c>
    </row>
    <row r="1445" spans="2:8" x14ac:dyDescent="0.25">
      <c r="B1445" s="84" t="s">
        <v>715</v>
      </c>
      <c r="C1445" s="85">
        <v>1088</v>
      </c>
      <c r="D1445" s="44">
        <v>6295.74</v>
      </c>
      <c r="E1445" s="86">
        <v>488.54999999999995</v>
      </c>
      <c r="F1445" s="87">
        <v>5.1500403606248035</v>
      </c>
      <c r="G1445" s="88">
        <v>12.886582744857231</v>
      </c>
      <c r="H1445" s="86">
        <v>32423315.100000001</v>
      </c>
    </row>
    <row r="1446" spans="2:8" x14ac:dyDescent="0.25">
      <c r="B1446" s="84" t="s">
        <v>707</v>
      </c>
      <c r="C1446" s="84">
        <v>225</v>
      </c>
      <c r="D1446" s="44">
        <v>4960.5599999999995</v>
      </c>
      <c r="E1446" s="84">
        <v>251.10999999999999</v>
      </c>
      <c r="F1446" s="87">
        <v>3.3035114987017598</v>
      </c>
      <c r="G1446" s="88">
        <v>19.754529887300386</v>
      </c>
      <c r="H1446" s="86">
        <v>16387267</v>
      </c>
    </row>
    <row r="1447" spans="2:8" x14ac:dyDescent="0.25">
      <c r="B1447" s="84" t="s">
        <v>740</v>
      </c>
      <c r="C1447" s="85">
        <v>130</v>
      </c>
      <c r="D1447" s="44">
        <v>4584.4399999999996</v>
      </c>
      <c r="E1447" s="86">
        <v>48.759999999999991</v>
      </c>
      <c r="F1447" s="87">
        <v>15.707454411007669</v>
      </c>
      <c r="G1447" s="88">
        <v>94.020508613617736</v>
      </c>
      <c r="H1447" s="86">
        <v>72009882.299999997</v>
      </c>
    </row>
    <row r="1448" spans="2:8" x14ac:dyDescent="0.25">
      <c r="B1448" s="84" t="s">
        <v>749</v>
      </c>
      <c r="C1448" s="85">
        <v>600</v>
      </c>
      <c r="D1448" s="44">
        <v>4500.8700000000008</v>
      </c>
      <c r="E1448" s="86">
        <v>406.78000000000003</v>
      </c>
      <c r="F1448" s="87">
        <v>3.0242236500943145</v>
      </c>
      <c r="G1448" s="88">
        <v>11.064629529475393</v>
      </c>
      <c r="H1448" s="86">
        <v>13611637.5</v>
      </c>
    </row>
    <row r="1449" spans="2:8" x14ac:dyDescent="0.25">
      <c r="B1449" s="84" t="s">
        <v>706</v>
      </c>
      <c r="C1449" s="85">
        <v>5</v>
      </c>
      <c r="D1449" s="44">
        <v>4377</v>
      </c>
      <c r="E1449" s="86">
        <v>1065</v>
      </c>
      <c r="F1449" s="87">
        <v>2.104637879826365</v>
      </c>
      <c r="G1449" s="88">
        <v>4.1098591549295778</v>
      </c>
      <c r="H1449" s="86">
        <v>9212000</v>
      </c>
    </row>
    <row r="1450" spans="2:8" x14ac:dyDescent="0.25">
      <c r="B1450" s="84" t="s">
        <v>696</v>
      </c>
      <c r="C1450" s="85">
        <v>365</v>
      </c>
      <c r="D1450" s="44">
        <v>4231.3599999999997</v>
      </c>
      <c r="E1450" s="86">
        <v>359.65000000000003</v>
      </c>
      <c r="F1450" s="87">
        <v>5.2709966535581945</v>
      </c>
      <c r="G1450" s="88">
        <v>11.765216182399554</v>
      </c>
      <c r="H1450" s="86">
        <v>22303484.399999999</v>
      </c>
    </row>
    <row r="1451" spans="2:8" x14ac:dyDescent="0.25">
      <c r="B1451" s="84" t="s">
        <v>710</v>
      </c>
      <c r="C1451" s="85">
        <v>230</v>
      </c>
      <c r="D1451" s="44">
        <v>3730.7</v>
      </c>
      <c r="E1451" s="86">
        <v>148.80000000000001</v>
      </c>
      <c r="F1451" s="87">
        <v>4.4382548851421992</v>
      </c>
      <c r="G1451" s="88">
        <v>25.071908602150536</v>
      </c>
      <c r="H1451" s="86">
        <v>16557797.5</v>
      </c>
    </row>
    <row r="1452" spans="2:8" x14ac:dyDescent="0.25">
      <c r="B1452" s="84" t="s">
        <v>714</v>
      </c>
      <c r="C1452" s="85">
        <v>294</v>
      </c>
      <c r="D1452" s="44">
        <v>3453.3899999999994</v>
      </c>
      <c r="E1452" s="86">
        <v>138.53</v>
      </c>
      <c r="F1452" s="87">
        <v>2.5174818077309546</v>
      </c>
      <c r="G1452" s="88">
        <v>24.928824081426402</v>
      </c>
      <c r="H1452" s="86">
        <v>8693846.5</v>
      </c>
    </row>
    <row r="1453" spans="2:8" x14ac:dyDescent="0.25">
      <c r="B1453" s="84" t="s">
        <v>754</v>
      </c>
      <c r="C1453" s="85">
        <v>17</v>
      </c>
      <c r="D1453" s="44">
        <v>3150</v>
      </c>
      <c r="E1453" s="86">
        <v>69.599999999999994</v>
      </c>
      <c r="F1453" s="87">
        <v>0.39031746031746029</v>
      </c>
      <c r="G1453" s="88">
        <v>45.258620689655174</v>
      </c>
      <c r="H1453" s="86">
        <v>1229500</v>
      </c>
    </row>
    <row r="1454" spans="2:8" x14ac:dyDescent="0.25">
      <c r="B1454" s="84" t="s">
        <v>709</v>
      </c>
      <c r="C1454" s="85">
        <v>143</v>
      </c>
      <c r="D1454" s="44">
        <v>2989.03</v>
      </c>
      <c r="E1454" s="86">
        <v>59.07</v>
      </c>
      <c r="F1454" s="87">
        <v>3.233748741230432</v>
      </c>
      <c r="G1454" s="88">
        <v>50.601489757914344</v>
      </c>
      <c r="H1454" s="86">
        <v>9665772</v>
      </c>
    </row>
    <row r="1455" spans="2:8" x14ac:dyDescent="0.25">
      <c r="B1455" s="84" t="s">
        <v>722</v>
      </c>
      <c r="C1455" s="85">
        <v>76</v>
      </c>
      <c r="D1455" s="44">
        <v>2356.8000000000002</v>
      </c>
      <c r="E1455" s="86">
        <v>58.6</v>
      </c>
      <c r="F1455" s="87">
        <v>3.5339125084860825</v>
      </c>
      <c r="G1455" s="88">
        <v>40.218430034129696</v>
      </c>
      <c r="H1455" s="86">
        <v>8328725</v>
      </c>
    </row>
    <row r="1456" spans="2:8" x14ac:dyDescent="0.25">
      <c r="B1456" s="84" t="s">
        <v>750</v>
      </c>
      <c r="C1456" s="85">
        <v>271</v>
      </c>
      <c r="D1456" s="44">
        <v>2286.63</v>
      </c>
      <c r="E1456" s="86">
        <v>115.17999999999999</v>
      </c>
      <c r="F1456" s="87">
        <v>1.7971111198576069</v>
      </c>
      <c r="G1456" s="88">
        <v>19.85266539329745</v>
      </c>
      <c r="H1456" s="86">
        <v>4109328.1999999997</v>
      </c>
    </row>
    <row r="1457" spans="2:8" x14ac:dyDescent="0.25">
      <c r="B1457" s="84" t="s">
        <v>761</v>
      </c>
      <c r="C1457" s="85">
        <v>268</v>
      </c>
      <c r="D1457" s="44">
        <v>2043.94</v>
      </c>
      <c r="E1457" s="86">
        <v>447.86</v>
      </c>
      <c r="F1457" s="87">
        <v>16.842224086812724</v>
      </c>
      <c r="G1457" s="88">
        <v>4.5637922565087301</v>
      </c>
      <c r="H1457" s="86">
        <v>34424495.5</v>
      </c>
    </row>
    <row r="1458" spans="2:8" x14ac:dyDescent="0.25">
      <c r="B1458" s="84" t="s">
        <v>752</v>
      </c>
      <c r="C1458" s="85">
        <v>195</v>
      </c>
      <c r="D1458" s="44">
        <v>1695.2</v>
      </c>
      <c r="E1458" s="86">
        <v>73.5</v>
      </c>
      <c r="F1458" s="87">
        <v>2.2111048843794241</v>
      </c>
      <c r="G1458" s="88">
        <v>23.063945578231294</v>
      </c>
      <c r="H1458" s="86">
        <v>3748265</v>
      </c>
    </row>
    <row r="1459" spans="2:8" x14ac:dyDescent="0.25">
      <c r="B1459" s="84" t="s">
        <v>730</v>
      </c>
      <c r="C1459" s="85">
        <v>570</v>
      </c>
      <c r="D1459" s="44">
        <v>1634.6</v>
      </c>
      <c r="E1459" s="86">
        <v>429.9</v>
      </c>
      <c r="F1459" s="87">
        <v>3.1646824911293283</v>
      </c>
      <c r="G1459" s="88">
        <v>3.8022795999069552</v>
      </c>
      <c r="H1459" s="86">
        <v>5172990</v>
      </c>
    </row>
    <row r="1460" spans="2:8" x14ac:dyDescent="0.25">
      <c r="B1460" s="84" t="s">
        <v>695</v>
      </c>
      <c r="C1460" s="85">
        <v>144</v>
      </c>
      <c r="D1460" s="44">
        <v>1526.26</v>
      </c>
      <c r="E1460" s="86">
        <v>94.11</v>
      </c>
      <c r="F1460" s="87">
        <v>2.1218608887083459</v>
      </c>
      <c r="G1460" s="88">
        <v>16.217830198703645</v>
      </c>
      <c r="H1460" s="86">
        <v>3238511.4</v>
      </c>
    </row>
    <row r="1461" spans="2:8" x14ac:dyDescent="0.25">
      <c r="B1461" s="84" t="s">
        <v>728</v>
      </c>
      <c r="C1461" s="85">
        <v>347</v>
      </c>
      <c r="D1461" s="44">
        <v>1458.3600000000001</v>
      </c>
      <c r="E1461" s="86">
        <v>170.35000000000002</v>
      </c>
      <c r="F1461" s="87">
        <v>6.9783493101840417</v>
      </c>
      <c r="G1461" s="88">
        <v>8.5609627238039323</v>
      </c>
      <c r="H1461" s="86">
        <v>10176945.5</v>
      </c>
    </row>
    <row r="1462" spans="2:8" x14ac:dyDescent="0.25">
      <c r="B1462" s="84" t="s">
        <v>698</v>
      </c>
      <c r="C1462" s="85">
        <v>22</v>
      </c>
      <c r="D1462" s="44">
        <v>1172.45</v>
      </c>
      <c r="E1462" s="86">
        <v>57.2</v>
      </c>
      <c r="F1462" s="87">
        <v>3.7007335067593501</v>
      </c>
      <c r="G1462" s="88">
        <v>20.497377622377623</v>
      </c>
      <c r="H1462" s="86">
        <v>4338925</v>
      </c>
    </row>
    <row r="1463" spans="2:8" x14ac:dyDescent="0.25">
      <c r="B1463" s="84" t="s">
        <v>733</v>
      </c>
      <c r="C1463" s="85">
        <v>31</v>
      </c>
      <c r="D1463" s="44">
        <v>962.3</v>
      </c>
      <c r="E1463" s="86">
        <v>51.3</v>
      </c>
      <c r="F1463" s="87">
        <v>0.69326613322248787</v>
      </c>
      <c r="G1463" s="88">
        <v>18.758284600389864</v>
      </c>
      <c r="H1463" s="86">
        <v>667130</v>
      </c>
    </row>
    <row r="1464" spans="2:8" x14ac:dyDescent="0.25">
      <c r="B1464" s="84" t="s">
        <v>732</v>
      </c>
      <c r="C1464" s="85">
        <v>306</v>
      </c>
      <c r="D1464" s="44">
        <v>872.9</v>
      </c>
      <c r="E1464" s="86">
        <v>91.97</v>
      </c>
      <c r="F1464" s="87">
        <v>2.4093747279184332</v>
      </c>
      <c r="G1464" s="88">
        <v>9.4911384147004458</v>
      </c>
      <c r="H1464" s="86">
        <v>2103143.2000000002</v>
      </c>
    </row>
    <row r="1465" spans="2:8" x14ac:dyDescent="0.25">
      <c r="B1465" s="84" t="s">
        <v>704</v>
      </c>
      <c r="C1465" s="85">
        <v>602</v>
      </c>
      <c r="D1465" s="44">
        <v>749.75000000000011</v>
      </c>
      <c r="E1465" s="86">
        <v>635.65000000000009</v>
      </c>
      <c r="F1465" s="87">
        <v>6.5779433144381443</v>
      </c>
      <c r="G1465" s="88">
        <v>1.1795012978840558</v>
      </c>
      <c r="H1465" s="86">
        <v>4931813</v>
      </c>
    </row>
    <row r="1466" spans="2:8" x14ac:dyDescent="0.25">
      <c r="B1466" s="84" t="s">
        <v>721</v>
      </c>
      <c r="C1466" s="85">
        <v>118</v>
      </c>
      <c r="D1466" s="44">
        <v>694.93</v>
      </c>
      <c r="E1466" s="86">
        <v>63.65</v>
      </c>
      <c r="F1466" s="87">
        <v>3.0783071676283944</v>
      </c>
      <c r="G1466" s="88">
        <v>10.917989002356638</v>
      </c>
      <c r="H1466" s="86">
        <v>2139208</v>
      </c>
    </row>
    <row r="1467" spans="2:8" x14ac:dyDescent="0.25">
      <c r="B1467" s="84" t="s">
        <v>711</v>
      </c>
      <c r="C1467" s="85">
        <v>44</v>
      </c>
      <c r="D1467" s="44">
        <v>635</v>
      </c>
      <c r="E1467" s="86">
        <v>24.7</v>
      </c>
      <c r="F1467" s="87">
        <v>2.8303937007874014</v>
      </c>
      <c r="G1467" s="88">
        <v>25.708502024291498</v>
      </c>
      <c r="H1467" s="86">
        <v>1797300</v>
      </c>
    </row>
    <row r="1468" spans="2:8" x14ac:dyDescent="0.25">
      <c r="B1468" s="84" t="s">
        <v>679</v>
      </c>
      <c r="C1468" s="85">
        <v>76</v>
      </c>
      <c r="D1468" s="44">
        <v>518.4</v>
      </c>
      <c r="E1468" s="86">
        <v>45.7</v>
      </c>
      <c r="F1468" s="87">
        <v>3.207127700617284</v>
      </c>
      <c r="G1468" s="88">
        <v>11.343544857768052</v>
      </c>
      <c r="H1468" s="86">
        <v>1662575</v>
      </c>
    </row>
    <row r="1469" spans="2:8" x14ac:dyDescent="0.25">
      <c r="B1469" s="84" t="s">
        <v>748</v>
      </c>
      <c r="C1469" s="85">
        <v>31</v>
      </c>
      <c r="D1469" s="44">
        <v>406.4</v>
      </c>
      <c r="E1469" s="86">
        <v>28.1</v>
      </c>
      <c r="F1469" s="87">
        <v>2.7837106299212602</v>
      </c>
      <c r="G1469" s="88">
        <v>14.462633451957293</v>
      </c>
      <c r="H1469" s="86">
        <v>1131300</v>
      </c>
    </row>
    <row r="1470" spans="2:8" x14ac:dyDescent="0.25">
      <c r="B1470" s="84" t="s">
        <v>743</v>
      </c>
      <c r="C1470" s="85">
        <v>63</v>
      </c>
      <c r="D1470" s="44">
        <v>354.55</v>
      </c>
      <c r="E1470" s="86">
        <v>16.5</v>
      </c>
      <c r="F1470" s="87">
        <v>9.1228134254689053</v>
      </c>
      <c r="G1470" s="88">
        <v>21.487878787878788</v>
      </c>
      <c r="H1470" s="86">
        <v>3234493.5</v>
      </c>
    </row>
    <row r="1471" spans="2:8" x14ac:dyDescent="0.25">
      <c r="B1471" s="84" t="s">
        <v>697</v>
      </c>
      <c r="C1471" s="85">
        <v>36</v>
      </c>
      <c r="D1471" s="44">
        <v>348.43</v>
      </c>
      <c r="E1471" s="86">
        <v>31.909999999999997</v>
      </c>
      <c r="F1471" s="87">
        <v>11.242794822489452</v>
      </c>
      <c r="G1471" s="88">
        <v>10.919147602632405</v>
      </c>
      <c r="H1471" s="86">
        <v>3917327</v>
      </c>
    </row>
    <row r="1472" spans="2:8" x14ac:dyDescent="0.25">
      <c r="B1472" s="84" t="s">
        <v>682</v>
      </c>
      <c r="C1472" s="85">
        <v>45</v>
      </c>
      <c r="D1472" s="44">
        <v>283.7</v>
      </c>
      <c r="E1472" s="86">
        <v>43.47</v>
      </c>
      <c r="F1472" s="87">
        <v>4.1064821995065213</v>
      </c>
      <c r="G1472" s="88">
        <v>6.5263400046008737</v>
      </c>
      <c r="H1472" s="86">
        <v>1165009</v>
      </c>
    </row>
    <row r="1473" spans="2:8" x14ac:dyDescent="0.25">
      <c r="B1473" s="84" t="s">
        <v>703</v>
      </c>
      <c r="C1473" s="85">
        <v>75</v>
      </c>
      <c r="D1473" s="44">
        <v>227.98999999999998</v>
      </c>
      <c r="E1473" s="86">
        <v>125.68</v>
      </c>
      <c r="F1473" s="87">
        <v>20.638733277775344</v>
      </c>
      <c r="G1473" s="88">
        <v>1.8140515595162314</v>
      </c>
      <c r="H1473" s="86">
        <v>4705424.8</v>
      </c>
    </row>
    <row r="1474" spans="2:8" x14ac:dyDescent="0.25">
      <c r="B1474" s="84" t="s">
        <v>737</v>
      </c>
      <c r="C1474" s="85">
        <v>22</v>
      </c>
      <c r="D1474" s="44">
        <v>198.04</v>
      </c>
      <c r="E1474" s="86">
        <v>78.05</v>
      </c>
      <c r="F1474" s="87">
        <v>8.7249040597859029</v>
      </c>
      <c r="G1474" s="88">
        <v>2.537347853939782</v>
      </c>
      <c r="H1474" s="86">
        <v>1727880</v>
      </c>
    </row>
    <row r="1475" spans="2:8" x14ac:dyDescent="0.25">
      <c r="B1475" s="84" t="s">
        <v>701</v>
      </c>
      <c r="C1475" s="85">
        <v>42</v>
      </c>
      <c r="D1475" s="44">
        <v>181.58</v>
      </c>
      <c r="E1475" s="86">
        <v>40.6</v>
      </c>
      <c r="F1475" s="87">
        <v>7.4254851855931276</v>
      </c>
      <c r="G1475" s="88">
        <v>4.4724137931034482</v>
      </c>
      <c r="H1475" s="86">
        <v>1348319.6</v>
      </c>
    </row>
    <row r="1476" spans="2:8" x14ac:dyDescent="0.25">
      <c r="B1476" s="84" t="s">
        <v>751</v>
      </c>
      <c r="C1476" s="85">
        <v>11</v>
      </c>
      <c r="D1476" s="44">
        <v>152</v>
      </c>
      <c r="E1476" s="86">
        <v>9.5</v>
      </c>
      <c r="F1476" s="87">
        <v>5</v>
      </c>
      <c r="G1476" s="88">
        <v>16</v>
      </c>
      <c r="H1476" s="86">
        <v>760000</v>
      </c>
    </row>
    <row r="1477" spans="2:8" x14ac:dyDescent="0.25">
      <c r="B1477" s="84" t="s">
        <v>700</v>
      </c>
      <c r="C1477" s="85">
        <v>23</v>
      </c>
      <c r="D1477" s="44">
        <v>126.34</v>
      </c>
      <c r="E1477" s="86">
        <v>47.230000000000004</v>
      </c>
      <c r="F1477" s="87">
        <v>10.603807186955834</v>
      </c>
      <c r="G1477" s="88">
        <v>2.6749947067541817</v>
      </c>
      <c r="H1477" s="86">
        <v>1339685</v>
      </c>
    </row>
    <row r="1478" spans="2:8" x14ac:dyDescent="0.25">
      <c r="B1478" s="84" t="s">
        <v>718</v>
      </c>
      <c r="C1478" s="85">
        <v>37</v>
      </c>
      <c r="D1478" s="44">
        <v>117.03999999999999</v>
      </c>
      <c r="E1478" s="86">
        <v>18.59</v>
      </c>
      <c r="F1478" s="87">
        <v>6.943489405331511</v>
      </c>
      <c r="G1478" s="88">
        <v>6.2958579881656798</v>
      </c>
      <c r="H1478" s="86">
        <v>812666</v>
      </c>
    </row>
    <row r="1479" spans="2:8" x14ac:dyDescent="0.25">
      <c r="B1479" s="89" t="s">
        <v>684</v>
      </c>
      <c r="C1479" s="90">
        <v>26</v>
      </c>
      <c r="D1479" s="93">
        <v>115.7</v>
      </c>
      <c r="E1479" s="91">
        <v>16.899999999999999</v>
      </c>
      <c r="F1479" s="92">
        <v>5.4148660328435607</v>
      </c>
      <c r="G1479" s="91">
        <v>6.8461538461538467</v>
      </c>
      <c r="H1479" s="91">
        <v>626500</v>
      </c>
    </row>
    <row r="1480" spans="2:8" x14ac:dyDescent="0.25">
      <c r="B1480" s="84" t="s">
        <v>758</v>
      </c>
      <c r="C1480" s="85">
        <v>13</v>
      </c>
      <c r="D1480" s="44">
        <v>112.55</v>
      </c>
      <c r="E1480" s="86">
        <v>27</v>
      </c>
      <c r="F1480" s="87">
        <v>2.9760106619280324</v>
      </c>
      <c r="G1480" s="88">
        <v>4.1685185185185185</v>
      </c>
      <c r="H1480" s="86">
        <v>334950</v>
      </c>
    </row>
    <row r="1481" spans="2:8" x14ac:dyDescent="0.25">
      <c r="B1481" s="84" t="s">
        <v>746</v>
      </c>
      <c r="C1481" s="85">
        <v>14</v>
      </c>
      <c r="D1481" s="44">
        <v>82.76</v>
      </c>
      <c r="E1481" s="86">
        <v>2.5499999999999998</v>
      </c>
      <c r="F1481" s="87">
        <v>7.155978733687772</v>
      </c>
      <c r="G1481" s="88">
        <v>32.454901960784319</v>
      </c>
      <c r="H1481" s="86">
        <v>592228.80000000005</v>
      </c>
    </row>
    <row r="1482" spans="2:8" x14ac:dyDescent="0.25">
      <c r="B1482" s="84" t="s">
        <v>693</v>
      </c>
      <c r="C1482" s="85">
        <v>7</v>
      </c>
      <c r="D1482" s="44">
        <v>73.150000000000006</v>
      </c>
      <c r="E1482" s="86">
        <v>15.05</v>
      </c>
      <c r="F1482" s="87">
        <v>11.959671907040327</v>
      </c>
      <c r="G1482" s="88">
        <v>4.8604651162790695</v>
      </c>
      <c r="H1482" s="86">
        <v>874850</v>
      </c>
    </row>
    <row r="1483" spans="2:8" x14ac:dyDescent="0.25">
      <c r="B1483" s="84" t="s">
        <v>690</v>
      </c>
      <c r="C1483" s="85">
        <v>8</v>
      </c>
      <c r="D1483" s="44">
        <v>65.75</v>
      </c>
      <c r="E1483" s="86">
        <v>8.1</v>
      </c>
      <c r="F1483" s="87">
        <v>8.0398479087452461</v>
      </c>
      <c r="G1483" s="88">
        <v>8.1172839506172849</v>
      </c>
      <c r="H1483" s="86">
        <v>528620</v>
      </c>
    </row>
    <row r="1484" spans="2:8" x14ac:dyDescent="0.25">
      <c r="B1484" s="84" t="s">
        <v>762</v>
      </c>
      <c r="C1484" s="85">
        <v>7</v>
      </c>
      <c r="D1484" s="44">
        <v>45</v>
      </c>
      <c r="E1484" s="86">
        <v>7</v>
      </c>
      <c r="F1484" s="87">
        <v>6.3688888888888888</v>
      </c>
      <c r="G1484" s="88">
        <v>6.4285714285714288</v>
      </c>
      <c r="H1484" s="86">
        <v>286600</v>
      </c>
    </row>
    <row r="1485" spans="2:8" x14ac:dyDescent="0.25">
      <c r="B1485" s="84" t="s">
        <v>694</v>
      </c>
      <c r="C1485" s="85">
        <v>15</v>
      </c>
      <c r="D1485" s="44">
        <v>25.6</v>
      </c>
      <c r="E1485" s="86">
        <v>2.5499999999999998</v>
      </c>
      <c r="F1485" s="87">
        <v>3.482421875</v>
      </c>
      <c r="G1485" s="88">
        <v>10.039215686274511</v>
      </c>
      <c r="H1485" s="86">
        <v>89150</v>
      </c>
    </row>
    <row r="1486" spans="2:8" x14ac:dyDescent="0.25">
      <c r="B1486" s="84" t="s">
        <v>729</v>
      </c>
      <c r="C1486" s="85">
        <v>25</v>
      </c>
      <c r="D1486" s="44">
        <v>23.5</v>
      </c>
      <c r="E1486" s="86">
        <v>18.5</v>
      </c>
      <c r="F1486" s="87">
        <v>12.76595744680851</v>
      </c>
      <c r="G1486" s="88">
        <v>1.2702702702702702</v>
      </c>
      <c r="H1486" s="86">
        <v>300000</v>
      </c>
    </row>
    <row r="1487" spans="2:8" x14ac:dyDescent="0.25">
      <c r="B1487" s="84" t="s">
        <v>681</v>
      </c>
      <c r="C1487" s="85">
        <v>6</v>
      </c>
      <c r="D1487" s="44">
        <v>14.5</v>
      </c>
      <c r="E1487" s="86">
        <v>4.2</v>
      </c>
      <c r="F1487" s="87">
        <v>4.5293103448275858</v>
      </c>
      <c r="G1487" s="88">
        <v>3.4523809523809521</v>
      </c>
      <c r="H1487" s="86">
        <v>65675</v>
      </c>
    </row>
    <row r="1488" spans="2:8" x14ac:dyDescent="0.25">
      <c r="B1488" s="84" t="s">
        <v>738</v>
      </c>
      <c r="C1488" s="85">
        <v>2</v>
      </c>
      <c r="D1488" s="44">
        <v>9</v>
      </c>
      <c r="E1488" s="86">
        <v>9</v>
      </c>
      <c r="F1488" s="87">
        <v>29.222222222222221</v>
      </c>
      <c r="G1488" s="88">
        <v>1</v>
      </c>
      <c r="H1488" s="86">
        <v>263000</v>
      </c>
    </row>
    <row r="1489" spans="2:8" x14ac:dyDescent="0.25">
      <c r="B1489" s="84" t="s">
        <v>688</v>
      </c>
      <c r="C1489" s="85">
        <v>2</v>
      </c>
      <c r="D1489" s="44">
        <v>2.35</v>
      </c>
      <c r="E1489" s="86">
        <v>0.2</v>
      </c>
      <c r="F1489" s="87">
        <v>13.51063829787234</v>
      </c>
      <c r="G1489" s="88">
        <v>11.75</v>
      </c>
      <c r="H1489" s="86">
        <v>31750</v>
      </c>
    </row>
    <row r="1490" spans="2:8" x14ac:dyDescent="0.25">
      <c r="B1490" s="62" t="s">
        <v>674</v>
      </c>
      <c r="C1490" s="20">
        <f>SUM(C1406:C1489)</f>
        <v>56696</v>
      </c>
      <c r="D1490" s="21">
        <f>SUM(D1406:D1489)</f>
        <v>4529136.3900000006</v>
      </c>
      <c r="E1490" s="21">
        <f>SUM(E1406:E1489)</f>
        <v>144688.37999999995</v>
      </c>
      <c r="F1490" s="46">
        <f>(H1490/D1490)/1000</f>
        <v>1.0115135113429425</v>
      </c>
      <c r="G1490" s="22">
        <f>D1490/E1490</f>
        <v>31.302696111463838</v>
      </c>
      <c r="H1490" s="21">
        <f>SUM(H1406:H1489)</f>
        <v>4581282653.1999998</v>
      </c>
    </row>
    <row r="1491" spans="2:8" x14ac:dyDescent="0.25">
      <c r="B1491" s="23" t="s">
        <v>276</v>
      </c>
      <c r="C1491" s="35"/>
      <c r="D1491" s="35"/>
      <c r="E1491" s="35"/>
      <c r="F1491" s="26"/>
      <c r="G1491" s="35"/>
      <c r="H1491" s="35"/>
    </row>
    <row r="1492" spans="2:8" x14ac:dyDescent="0.25">
      <c r="B1492" s="23" t="s">
        <v>277</v>
      </c>
      <c r="C1492" s="35"/>
      <c r="D1492" s="35"/>
      <c r="E1492" s="35"/>
      <c r="F1492" s="26"/>
      <c r="G1492" s="35"/>
      <c r="H1492" s="35"/>
    </row>
    <row r="1494" spans="2:8" x14ac:dyDescent="0.25">
      <c r="B1494" s="35"/>
      <c r="C1494" s="35"/>
      <c r="D1494" s="35"/>
      <c r="E1494" s="35"/>
      <c r="F1494" s="26"/>
      <c r="G1494" s="35"/>
      <c r="H1494" s="35"/>
    </row>
    <row r="1495" spans="2:8" ht="15.75" x14ac:dyDescent="0.25">
      <c r="B1495" s="36" t="s">
        <v>676</v>
      </c>
      <c r="C1495" s="35"/>
      <c r="D1495" s="35"/>
      <c r="E1495" s="35"/>
      <c r="F1495" s="26"/>
      <c r="G1495" s="35"/>
      <c r="H1495" s="35"/>
    </row>
    <row r="1496" spans="2:8" ht="30" x14ac:dyDescent="0.25">
      <c r="B1496" s="27" t="s">
        <v>671</v>
      </c>
      <c r="C1496" s="3" t="s">
        <v>3</v>
      </c>
      <c r="D1496" s="4" t="s">
        <v>672</v>
      </c>
      <c r="E1496" s="43" t="s">
        <v>675</v>
      </c>
      <c r="F1496" s="5" t="s">
        <v>6</v>
      </c>
      <c r="G1496" s="6" t="s">
        <v>7</v>
      </c>
      <c r="H1496" s="6" t="s">
        <v>8</v>
      </c>
    </row>
    <row r="1497" spans="2:8" x14ac:dyDescent="0.25">
      <c r="B1497" s="84" t="s">
        <v>756</v>
      </c>
      <c r="C1497" s="85">
        <v>2362</v>
      </c>
      <c r="D1497" s="86">
        <v>3039400.4</v>
      </c>
      <c r="E1497" s="44">
        <v>58623.12</v>
      </c>
      <c r="F1497" s="87">
        <v>0.11983614465537347</v>
      </c>
      <c r="G1497" s="88">
        <v>51.846445566186169</v>
      </c>
      <c r="H1497" s="86">
        <v>364230026</v>
      </c>
    </row>
    <row r="1498" spans="2:8" x14ac:dyDescent="0.25">
      <c r="B1498" s="84" t="s">
        <v>702</v>
      </c>
      <c r="C1498" s="85">
        <v>2986</v>
      </c>
      <c r="D1498" s="86">
        <v>24923.289999999997</v>
      </c>
      <c r="E1498" s="44">
        <v>12504.92</v>
      </c>
      <c r="F1498" s="87">
        <v>30.648828501373618</v>
      </c>
      <c r="G1498" s="88">
        <v>1.993078724214149</v>
      </c>
      <c r="H1498" s="86">
        <v>763869640.89999998</v>
      </c>
    </row>
    <row r="1499" spans="2:8" x14ac:dyDescent="0.25">
      <c r="B1499" s="84" t="s">
        <v>747</v>
      </c>
      <c r="C1499" s="85">
        <v>4815</v>
      </c>
      <c r="D1499" s="86">
        <v>138240.32000000001</v>
      </c>
      <c r="E1499" s="44">
        <v>10195.35</v>
      </c>
      <c r="F1499" s="87">
        <v>1.4722287405006005</v>
      </c>
      <c r="G1499" s="88">
        <v>13.559153928016203</v>
      </c>
      <c r="H1499" s="86">
        <v>203521372.19999999</v>
      </c>
    </row>
    <row r="1500" spans="2:8" x14ac:dyDescent="0.25">
      <c r="B1500" s="84" t="s">
        <v>685</v>
      </c>
      <c r="C1500" s="85">
        <v>2115</v>
      </c>
      <c r="D1500" s="86">
        <v>45281.780000000006</v>
      </c>
      <c r="E1500" s="44">
        <v>5885.2500000000009</v>
      </c>
      <c r="F1500" s="87">
        <v>2.6162542726898095</v>
      </c>
      <c r="G1500" s="88">
        <v>7.694113249224757</v>
      </c>
      <c r="H1500" s="86">
        <v>118468650.39999999</v>
      </c>
    </row>
    <row r="1501" spans="2:8" x14ac:dyDescent="0.25">
      <c r="B1501" s="84" t="s">
        <v>680</v>
      </c>
      <c r="C1501" s="85">
        <v>1224</v>
      </c>
      <c r="D1501" s="86">
        <v>169569.25</v>
      </c>
      <c r="E1501" s="44">
        <v>5883.3</v>
      </c>
      <c r="F1501" s="87">
        <v>1.9275131251686257</v>
      </c>
      <c r="G1501" s="88">
        <v>28.822132136725987</v>
      </c>
      <c r="H1501" s="86">
        <v>326846955</v>
      </c>
    </row>
    <row r="1502" spans="2:8" x14ac:dyDescent="0.25">
      <c r="B1502" s="84" t="s">
        <v>708</v>
      </c>
      <c r="C1502" s="85">
        <v>3150</v>
      </c>
      <c r="D1502" s="86">
        <v>124431.59999999999</v>
      </c>
      <c r="E1502" s="44">
        <v>5655.420000000001</v>
      </c>
      <c r="F1502" s="87">
        <v>2.3919910955095016</v>
      </c>
      <c r="G1502" s="88">
        <v>22.002185514073219</v>
      </c>
      <c r="H1502" s="86">
        <v>297639279.20000005</v>
      </c>
    </row>
    <row r="1503" spans="2:8" x14ac:dyDescent="0.25">
      <c r="B1503" s="84" t="s">
        <v>691</v>
      </c>
      <c r="C1503" s="85">
        <v>865</v>
      </c>
      <c r="D1503" s="86">
        <v>77371.260000000009</v>
      </c>
      <c r="E1503" s="44">
        <v>4620.6000000000004</v>
      </c>
      <c r="F1503" s="87">
        <v>2.661935805362353</v>
      </c>
      <c r="G1503" s="88">
        <v>16.74485131801065</v>
      </c>
      <c r="H1503" s="86">
        <v>205957327.30000001</v>
      </c>
    </row>
    <row r="1504" spans="2:8" x14ac:dyDescent="0.25">
      <c r="B1504" s="84" t="s">
        <v>759</v>
      </c>
      <c r="C1504" s="85">
        <v>755</v>
      </c>
      <c r="D1504" s="86">
        <v>60265.1</v>
      </c>
      <c r="E1504" s="44">
        <v>3210.56</v>
      </c>
      <c r="F1504" s="87">
        <v>0.25317862245312794</v>
      </c>
      <c r="G1504" s="88">
        <v>18.77089978072361</v>
      </c>
      <c r="H1504" s="86">
        <v>15257835</v>
      </c>
    </row>
    <row r="1505" spans="2:8" x14ac:dyDescent="0.25">
      <c r="B1505" s="84" t="s">
        <v>683</v>
      </c>
      <c r="C1505" s="85">
        <v>1110</v>
      </c>
      <c r="D1505" s="86">
        <v>31559.45</v>
      </c>
      <c r="E1505" s="44">
        <v>2791.42</v>
      </c>
      <c r="F1505" s="87">
        <v>2.6986797076628402</v>
      </c>
      <c r="G1505" s="88">
        <v>11.305876578945483</v>
      </c>
      <c r="H1505" s="86">
        <v>85168847.300000012</v>
      </c>
    </row>
    <row r="1506" spans="2:8" x14ac:dyDescent="0.25">
      <c r="B1506" s="84" t="s">
        <v>760</v>
      </c>
      <c r="C1506" s="85">
        <v>373</v>
      </c>
      <c r="D1506" s="86">
        <v>77196.45</v>
      </c>
      <c r="E1506" s="44">
        <v>2511.6800000000003</v>
      </c>
      <c r="F1506" s="87">
        <v>0.74699422706614094</v>
      </c>
      <c r="G1506" s="88">
        <v>30.73498614473181</v>
      </c>
      <c r="H1506" s="86">
        <v>57665302.5</v>
      </c>
    </row>
    <row r="1507" spans="2:8" x14ac:dyDescent="0.25">
      <c r="B1507" s="84" t="s">
        <v>734</v>
      </c>
      <c r="C1507" s="85">
        <v>1644</v>
      </c>
      <c r="D1507" s="86">
        <v>23895.329999999998</v>
      </c>
      <c r="E1507" s="44">
        <v>2414.0300000000002</v>
      </c>
      <c r="F1507" s="87">
        <v>1.1702226585696871</v>
      </c>
      <c r="G1507" s="88">
        <v>9.8985223878742179</v>
      </c>
      <c r="H1507" s="86">
        <v>27962856.600000001</v>
      </c>
    </row>
    <row r="1508" spans="2:8" x14ac:dyDescent="0.25">
      <c r="B1508" s="84" t="s">
        <v>741</v>
      </c>
      <c r="C1508" s="85">
        <v>2306</v>
      </c>
      <c r="D1508" s="86">
        <v>16472.23</v>
      </c>
      <c r="E1508" s="44">
        <v>1927.4100000000003</v>
      </c>
      <c r="F1508" s="87">
        <v>3.7772281105836916</v>
      </c>
      <c r="G1508" s="88">
        <v>8.5463030699228479</v>
      </c>
      <c r="H1508" s="86">
        <v>62219370.199999996</v>
      </c>
    </row>
    <row r="1509" spans="2:8" x14ac:dyDescent="0.25">
      <c r="B1509" s="84" t="s">
        <v>699</v>
      </c>
      <c r="C1509" s="85">
        <v>715</v>
      </c>
      <c r="D1509" s="86">
        <v>34946.029999999992</v>
      </c>
      <c r="E1509" s="44">
        <v>1587.4699999999998</v>
      </c>
      <c r="F1509" s="87">
        <v>2.3005787381284803</v>
      </c>
      <c r="G1509" s="88">
        <v>22.013663250329138</v>
      </c>
      <c r="H1509" s="86">
        <v>80396093.599999994</v>
      </c>
    </row>
    <row r="1510" spans="2:8" x14ac:dyDescent="0.25">
      <c r="B1510" s="84" t="s">
        <v>687</v>
      </c>
      <c r="C1510" s="85">
        <v>1010</v>
      </c>
      <c r="D1510" s="86">
        <v>22551.5</v>
      </c>
      <c r="E1510" s="44">
        <v>1565.27</v>
      </c>
      <c r="F1510" s="87">
        <v>2.0576943130168726</v>
      </c>
      <c r="G1510" s="88">
        <v>14.407418528432794</v>
      </c>
      <c r="H1510" s="86">
        <v>46404093.299999997</v>
      </c>
    </row>
    <row r="1511" spans="2:8" x14ac:dyDescent="0.25">
      <c r="B1511" s="84" t="s">
        <v>742</v>
      </c>
      <c r="C1511" s="85">
        <v>2691</v>
      </c>
      <c r="D1511" s="86">
        <v>96849.510000000009</v>
      </c>
      <c r="E1511" s="44">
        <v>1519.31</v>
      </c>
      <c r="F1511" s="87">
        <v>3.8159565226504499</v>
      </c>
      <c r="G1511" s="88">
        <v>63.745720096622819</v>
      </c>
      <c r="H1511" s="86">
        <v>369573519.40000004</v>
      </c>
    </row>
    <row r="1512" spans="2:8" x14ac:dyDescent="0.25">
      <c r="B1512" s="84" t="s">
        <v>705</v>
      </c>
      <c r="C1512" s="85">
        <v>595</v>
      </c>
      <c r="D1512" s="86">
        <v>7958.22</v>
      </c>
      <c r="E1512" s="44">
        <v>1411.1000000000001</v>
      </c>
      <c r="F1512" s="87">
        <v>1.3995458029559376</v>
      </c>
      <c r="G1512" s="88">
        <v>5.6397278718730064</v>
      </c>
      <c r="H1512" s="86">
        <v>11137893.4</v>
      </c>
    </row>
    <row r="1513" spans="2:8" x14ac:dyDescent="0.25">
      <c r="B1513" s="84" t="s">
        <v>727</v>
      </c>
      <c r="C1513" s="85">
        <v>1290</v>
      </c>
      <c r="D1513" s="86">
        <v>86969.9</v>
      </c>
      <c r="E1513" s="44">
        <v>1228.25</v>
      </c>
      <c r="F1513" s="87">
        <v>0.88741847466767243</v>
      </c>
      <c r="G1513" s="88">
        <v>70.807978831671079</v>
      </c>
      <c r="H1513" s="86">
        <v>77178696</v>
      </c>
    </row>
    <row r="1514" spans="2:8" x14ac:dyDescent="0.25">
      <c r="B1514" s="84" t="s">
        <v>720</v>
      </c>
      <c r="C1514" s="85">
        <v>1789</v>
      </c>
      <c r="D1514" s="86">
        <v>44698.559999999998</v>
      </c>
      <c r="E1514" s="44">
        <v>1157.04</v>
      </c>
      <c r="F1514" s="87">
        <v>1.184920532115576</v>
      </c>
      <c r="G1514" s="88">
        <v>38.631819124662933</v>
      </c>
      <c r="H1514" s="86">
        <v>52964241.5</v>
      </c>
    </row>
    <row r="1515" spans="2:8" x14ac:dyDescent="0.25">
      <c r="B1515" s="84" t="s">
        <v>706</v>
      </c>
      <c r="C1515" s="85">
        <v>5</v>
      </c>
      <c r="D1515" s="86">
        <v>4377</v>
      </c>
      <c r="E1515" s="44">
        <v>1065</v>
      </c>
      <c r="F1515" s="87">
        <v>2.104637879826365</v>
      </c>
      <c r="G1515" s="88">
        <v>4.1098591549295778</v>
      </c>
      <c r="H1515" s="86">
        <v>9212000</v>
      </c>
    </row>
    <row r="1516" spans="2:8" x14ac:dyDescent="0.25">
      <c r="B1516" s="84" t="s">
        <v>689</v>
      </c>
      <c r="C1516" s="85">
        <v>395</v>
      </c>
      <c r="D1516" s="86">
        <v>21684.379999999997</v>
      </c>
      <c r="E1516" s="44">
        <v>1060.7600000000002</v>
      </c>
      <c r="F1516" s="87">
        <v>3.1232023235158213</v>
      </c>
      <c r="G1516" s="88">
        <v>20.442305516799269</v>
      </c>
      <c r="H1516" s="86">
        <v>67724706</v>
      </c>
    </row>
    <row r="1517" spans="2:8" x14ac:dyDescent="0.25">
      <c r="B1517" s="84" t="s">
        <v>731</v>
      </c>
      <c r="C1517" s="85">
        <v>1945</v>
      </c>
      <c r="D1517" s="86">
        <v>18754.899999999998</v>
      </c>
      <c r="E1517" s="44">
        <v>1060.6299999999999</v>
      </c>
      <c r="F1517" s="87">
        <v>2.9040910695338282</v>
      </c>
      <c r="G1517" s="88">
        <v>17.682792302688025</v>
      </c>
      <c r="H1517" s="86">
        <v>54465937.599999994</v>
      </c>
    </row>
    <row r="1518" spans="2:8" x14ac:dyDescent="0.25">
      <c r="B1518" s="84" t="s">
        <v>725</v>
      </c>
      <c r="C1518" s="85">
        <v>1571</v>
      </c>
      <c r="D1518" s="86">
        <v>16351.390000000001</v>
      </c>
      <c r="E1518" s="44">
        <v>1006.95</v>
      </c>
      <c r="F1518" s="87">
        <v>1.6105281263550071</v>
      </c>
      <c r="G1518" s="88">
        <v>16.23853220120165</v>
      </c>
      <c r="H1518" s="86">
        <v>26334373.5</v>
      </c>
    </row>
    <row r="1519" spans="2:8" x14ac:dyDescent="0.25">
      <c r="B1519" s="84" t="s">
        <v>753</v>
      </c>
      <c r="C1519" s="85">
        <v>1024</v>
      </c>
      <c r="D1519" s="86">
        <v>15109.63</v>
      </c>
      <c r="E1519" s="44">
        <v>952.94999999999993</v>
      </c>
      <c r="F1519" s="87">
        <v>3.3674687599894906</v>
      </c>
      <c r="G1519" s="88">
        <v>15.855637756440528</v>
      </c>
      <c r="H1519" s="86">
        <v>50881207</v>
      </c>
    </row>
    <row r="1520" spans="2:8" x14ac:dyDescent="0.25">
      <c r="B1520" s="84" t="s">
        <v>717</v>
      </c>
      <c r="C1520" s="85">
        <v>1477</v>
      </c>
      <c r="D1520" s="86">
        <v>25987.11</v>
      </c>
      <c r="E1520" s="44">
        <v>929.3900000000001</v>
      </c>
      <c r="F1520" s="87">
        <v>2.7691909527454186</v>
      </c>
      <c r="G1520" s="88">
        <v>27.961469350864544</v>
      </c>
      <c r="H1520" s="86">
        <v>71963269.899999991</v>
      </c>
    </row>
    <row r="1521" spans="2:8" x14ac:dyDescent="0.25">
      <c r="B1521" s="84" t="s">
        <v>739</v>
      </c>
      <c r="C1521" s="85">
        <v>1623</v>
      </c>
      <c r="D1521" s="86">
        <v>22049.780000000002</v>
      </c>
      <c r="E1521" s="44">
        <v>914.72</v>
      </c>
      <c r="F1521" s="87">
        <v>3.3648363521087279</v>
      </c>
      <c r="G1521" s="88">
        <v>24.105496764037085</v>
      </c>
      <c r="H1521" s="86">
        <v>74193901.299999997</v>
      </c>
    </row>
    <row r="1522" spans="2:8" x14ac:dyDescent="0.25">
      <c r="B1522" s="84" t="s">
        <v>692</v>
      </c>
      <c r="C1522" s="85">
        <v>458</v>
      </c>
      <c r="D1522" s="86">
        <v>16080.820000000002</v>
      </c>
      <c r="E1522" s="44">
        <v>899.49999999999989</v>
      </c>
      <c r="F1522" s="87">
        <v>2.609348789427405</v>
      </c>
      <c r="G1522" s="88">
        <v>17.877509727626464</v>
      </c>
      <c r="H1522" s="86">
        <v>41960468.200000003</v>
      </c>
    </row>
    <row r="1523" spans="2:8" x14ac:dyDescent="0.25">
      <c r="B1523" s="84" t="s">
        <v>716</v>
      </c>
      <c r="C1523" s="85">
        <v>1334</v>
      </c>
      <c r="D1523" s="86">
        <v>35792.74</v>
      </c>
      <c r="E1523" s="44">
        <v>767.24</v>
      </c>
      <c r="F1523" s="87">
        <v>4.1784805382320558</v>
      </c>
      <c r="G1523" s="88">
        <v>46.651295552890879</v>
      </c>
      <c r="H1523" s="86">
        <v>149559267.5</v>
      </c>
    </row>
    <row r="1524" spans="2:8" x14ac:dyDescent="0.25">
      <c r="B1524" s="84" t="s">
        <v>726</v>
      </c>
      <c r="C1524" s="85">
        <v>1132</v>
      </c>
      <c r="D1524" s="86">
        <v>17146</v>
      </c>
      <c r="E1524" s="44">
        <v>726.16000000000008</v>
      </c>
      <c r="F1524" s="87">
        <v>1.7152343053773476</v>
      </c>
      <c r="G1524" s="88">
        <v>23.611876170540924</v>
      </c>
      <c r="H1524" s="86">
        <v>29409407.399999999</v>
      </c>
    </row>
    <row r="1525" spans="2:8" x14ac:dyDescent="0.25">
      <c r="B1525" s="84" t="s">
        <v>724</v>
      </c>
      <c r="C1525" s="84">
        <v>644</v>
      </c>
      <c r="D1525" s="86">
        <v>9346.0400000000009</v>
      </c>
      <c r="E1525" s="44">
        <v>698.09</v>
      </c>
      <c r="F1525" s="87">
        <v>1.8013637326611056</v>
      </c>
      <c r="G1525" s="88">
        <v>13.388015871878984</v>
      </c>
      <c r="H1525" s="86">
        <v>16835617.5</v>
      </c>
    </row>
    <row r="1526" spans="2:8" x14ac:dyDescent="0.25">
      <c r="B1526" s="84" t="s">
        <v>686</v>
      </c>
      <c r="C1526" s="85">
        <v>359</v>
      </c>
      <c r="D1526" s="86">
        <v>15970.56</v>
      </c>
      <c r="E1526" s="44">
        <v>689.75</v>
      </c>
      <c r="F1526" s="87">
        <v>3.1222207612006092</v>
      </c>
      <c r="G1526" s="88">
        <v>23.154128307357738</v>
      </c>
      <c r="H1526" s="86">
        <v>49863614</v>
      </c>
    </row>
    <row r="1527" spans="2:8" x14ac:dyDescent="0.25">
      <c r="B1527" s="84" t="s">
        <v>712</v>
      </c>
      <c r="C1527" s="85">
        <v>1131</v>
      </c>
      <c r="D1527" s="86">
        <v>14395.51</v>
      </c>
      <c r="E1527" s="44">
        <v>685.7700000000001</v>
      </c>
      <c r="F1527" s="87">
        <v>3.3063812188661599</v>
      </c>
      <c r="G1527" s="88">
        <v>20.991746503929885</v>
      </c>
      <c r="H1527" s="86">
        <v>47597043.899999999</v>
      </c>
    </row>
    <row r="1528" spans="2:8" x14ac:dyDescent="0.25">
      <c r="B1528" s="84" t="s">
        <v>736</v>
      </c>
      <c r="C1528" s="85">
        <v>1141</v>
      </c>
      <c r="D1528" s="86">
        <v>27006.170000000002</v>
      </c>
      <c r="E1528" s="44">
        <v>659.0200000000001</v>
      </c>
      <c r="F1528" s="87">
        <v>1.3159635779527419</v>
      </c>
      <c r="G1528" s="88">
        <v>40.979287426785227</v>
      </c>
      <c r="H1528" s="86">
        <v>35539136.100000001</v>
      </c>
    </row>
    <row r="1529" spans="2:8" x14ac:dyDescent="0.25">
      <c r="B1529" s="84" t="s">
        <v>704</v>
      </c>
      <c r="C1529" s="85">
        <v>602</v>
      </c>
      <c r="D1529" s="86">
        <v>749.75000000000011</v>
      </c>
      <c r="E1529" s="44">
        <v>635.65000000000009</v>
      </c>
      <c r="F1529" s="87">
        <v>6.5779433144381443</v>
      </c>
      <c r="G1529" s="88">
        <v>1.1795012978840558</v>
      </c>
      <c r="H1529" s="86">
        <v>4931813</v>
      </c>
    </row>
    <row r="1530" spans="2:8" x14ac:dyDescent="0.25">
      <c r="B1530" s="84" t="s">
        <v>757</v>
      </c>
      <c r="C1530" s="85">
        <v>477</v>
      </c>
      <c r="D1530" s="86">
        <v>22304.5</v>
      </c>
      <c r="E1530" s="44">
        <v>590.75999999999988</v>
      </c>
      <c r="F1530" s="87">
        <v>0.21637853347979108</v>
      </c>
      <c r="G1530" s="88">
        <v>37.755602952129465</v>
      </c>
      <c r="H1530" s="86">
        <v>4826215</v>
      </c>
    </row>
    <row r="1531" spans="2:8" x14ac:dyDescent="0.25">
      <c r="B1531" s="84" t="s">
        <v>745</v>
      </c>
      <c r="C1531" s="85">
        <v>1330</v>
      </c>
      <c r="D1531" s="86">
        <v>10370.960000000001</v>
      </c>
      <c r="E1531" s="44">
        <v>585.0200000000001</v>
      </c>
      <c r="F1531" s="87">
        <v>4.2685550421561747</v>
      </c>
      <c r="G1531" s="88">
        <v>17.727530682711702</v>
      </c>
      <c r="H1531" s="86">
        <v>44269013.600000001</v>
      </c>
    </row>
    <row r="1532" spans="2:8" x14ac:dyDescent="0.25">
      <c r="B1532" s="84" t="s">
        <v>713</v>
      </c>
      <c r="C1532" s="85">
        <v>568</v>
      </c>
      <c r="D1532" s="86">
        <v>8151.5599999999995</v>
      </c>
      <c r="E1532" s="44">
        <v>546.40000000000009</v>
      </c>
      <c r="F1532" s="87">
        <v>5.6765391041714723</v>
      </c>
      <c r="G1532" s="88">
        <v>14.918667642752558</v>
      </c>
      <c r="H1532" s="86">
        <v>46272649.100000001</v>
      </c>
    </row>
    <row r="1533" spans="2:8" x14ac:dyDescent="0.25">
      <c r="B1533" s="84" t="s">
        <v>715</v>
      </c>
      <c r="C1533" s="85">
        <v>1088</v>
      </c>
      <c r="D1533" s="86">
        <v>6295.74</v>
      </c>
      <c r="E1533" s="44">
        <v>488.54999999999995</v>
      </c>
      <c r="F1533" s="87">
        <v>5.1500403606248035</v>
      </c>
      <c r="G1533" s="88">
        <v>12.886582744857231</v>
      </c>
      <c r="H1533" s="86">
        <v>32423315.100000001</v>
      </c>
    </row>
    <row r="1534" spans="2:8" x14ac:dyDescent="0.25">
      <c r="B1534" s="84" t="s">
        <v>761</v>
      </c>
      <c r="C1534" s="85">
        <v>268</v>
      </c>
      <c r="D1534" s="86">
        <v>2043.94</v>
      </c>
      <c r="E1534" s="44">
        <v>447.86</v>
      </c>
      <c r="F1534" s="87">
        <v>16.842224086812724</v>
      </c>
      <c r="G1534" s="88">
        <v>4.5637922565087301</v>
      </c>
      <c r="H1534" s="86">
        <v>34424495.5</v>
      </c>
    </row>
    <row r="1535" spans="2:8" x14ac:dyDescent="0.25">
      <c r="B1535" s="84" t="s">
        <v>730</v>
      </c>
      <c r="C1535" s="85">
        <v>570</v>
      </c>
      <c r="D1535" s="86">
        <v>1634.6</v>
      </c>
      <c r="E1535" s="44">
        <v>429.9</v>
      </c>
      <c r="F1535" s="87">
        <v>3.1646824911293283</v>
      </c>
      <c r="G1535" s="88">
        <v>3.8022795999069552</v>
      </c>
      <c r="H1535" s="86">
        <v>5172990</v>
      </c>
    </row>
    <row r="1536" spans="2:8" x14ac:dyDescent="0.25">
      <c r="B1536" s="84" t="s">
        <v>749</v>
      </c>
      <c r="C1536" s="85">
        <v>600</v>
      </c>
      <c r="D1536" s="86">
        <v>4500.8700000000008</v>
      </c>
      <c r="E1536" s="44">
        <v>406.78000000000003</v>
      </c>
      <c r="F1536" s="87">
        <v>3.0242236500943145</v>
      </c>
      <c r="G1536" s="88">
        <v>11.064629529475393</v>
      </c>
      <c r="H1536" s="86">
        <v>13611637.5</v>
      </c>
    </row>
    <row r="1537" spans="2:8" x14ac:dyDescent="0.25">
      <c r="B1537" s="84" t="s">
        <v>696</v>
      </c>
      <c r="C1537" s="85">
        <v>365</v>
      </c>
      <c r="D1537" s="86">
        <v>4231.3599999999997</v>
      </c>
      <c r="E1537" s="44">
        <v>359.65000000000003</v>
      </c>
      <c r="F1537" s="87">
        <v>5.2709966535581945</v>
      </c>
      <c r="G1537" s="88">
        <v>11.765216182399554</v>
      </c>
      <c r="H1537" s="86">
        <v>22303484.399999999</v>
      </c>
    </row>
    <row r="1538" spans="2:8" x14ac:dyDescent="0.25">
      <c r="B1538" s="84" t="s">
        <v>755</v>
      </c>
      <c r="C1538" s="85">
        <v>228</v>
      </c>
      <c r="D1538" s="86">
        <v>10053.949999999999</v>
      </c>
      <c r="E1538" s="44">
        <v>335.94</v>
      </c>
      <c r="F1538" s="87">
        <v>0.81598878052904589</v>
      </c>
      <c r="G1538" s="88">
        <v>29.927814490682856</v>
      </c>
      <c r="H1538" s="86">
        <v>8203910.4000000004</v>
      </c>
    </row>
    <row r="1539" spans="2:8" x14ac:dyDescent="0.25">
      <c r="B1539" s="84" t="s">
        <v>744</v>
      </c>
      <c r="C1539" s="85">
        <v>295</v>
      </c>
      <c r="D1539" s="86">
        <v>12682.619999999999</v>
      </c>
      <c r="E1539" s="44">
        <v>327.34000000000003</v>
      </c>
      <c r="F1539" s="87">
        <v>6.1834481834195136</v>
      </c>
      <c r="G1539" s="88">
        <v>38.744485855685213</v>
      </c>
      <c r="H1539" s="86">
        <v>78422323.599999994</v>
      </c>
    </row>
    <row r="1540" spans="2:8" x14ac:dyDescent="0.25">
      <c r="B1540" s="84" t="s">
        <v>723</v>
      </c>
      <c r="C1540" s="85">
        <v>635</v>
      </c>
      <c r="D1540" s="86">
        <v>8345.4499999999989</v>
      </c>
      <c r="E1540" s="44">
        <v>276.92</v>
      </c>
      <c r="F1540" s="87">
        <v>2.4726539611405021</v>
      </c>
      <c r="G1540" s="88">
        <v>30.136682074245265</v>
      </c>
      <c r="H1540" s="86">
        <v>20635410</v>
      </c>
    </row>
    <row r="1541" spans="2:8" x14ac:dyDescent="0.25">
      <c r="B1541" s="84" t="s">
        <v>707</v>
      </c>
      <c r="C1541" s="84">
        <v>225</v>
      </c>
      <c r="D1541" s="86">
        <v>4960.5599999999995</v>
      </c>
      <c r="E1541" s="73">
        <v>251.10999999999999</v>
      </c>
      <c r="F1541" s="87">
        <v>3.3035114987017598</v>
      </c>
      <c r="G1541" s="88">
        <v>19.754529887300386</v>
      </c>
      <c r="H1541" s="86">
        <v>16387267</v>
      </c>
    </row>
    <row r="1542" spans="2:8" x14ac:dyDescent="0.25">
      <c r="B1542" s="84" t="s">
        <v>719</v>
      </c>
      <c r="C1542" s="85">
        <v>290</v>
      </c>
      <c r="D1542" s="86">
        <v>6425.0599999999995</v>
      </c>
      <c r="E1542" s="44">
        <v>204.83</v>
      </c>
      <c r="F1542" s="87">
        <v>2.4500006225622797</v>
      </c>
      <c r="G1542" s="88">
        <v>31.367768393301759</v>
      </c>
      <c r="H1542" s="86">
        <v>15741401</v>
      </c>
    </row>
    <row r="1543" spans="2:8" x14ac:dyDescent="0.25">
      <c r="B1543" s="84" t="s">
        <v>728</v>
      </c>
      <c r="C1543" s="85">
        <v>347</v>
      </c>
      <c r="D1543" s="86">
        <v>1458.3600000000001</v>
      </c>
      <c r="E1543" s="44">
        <v>170.35000000000002</v>
      </c>
      <c r="F1543" s="87">
        <v>6.9783493101840417</v>
      </c>
      <c r="G1543" s="88">
        <v>8.5609627238039323</v>
      </c>
      <c r="H1543" s="86">
        <v>10176945.5</v>
      </c>
    </row>
    <row r="1544" spans="2:8" x14ac:dyDescent="0.25">
      <c r="B1544" s="84" t="s">
        <v>710</v>
      </c>
      <c r="C1544" s="85">
        <v>230</v>
      </c>
      <c r="D1544" s="86">
        <v>3730.7</v>
      </c>
      <c r="E1544" s="44">
        <v>148.80000000000001</v>
      </c>
      <c r="F1544" s="87">
        <v>4.4382548851421992</v>
      </c>
      <c r="G1544" s="88">
        <v>25.071908602150536</v>
      </c>
      <c r="H1544" s="86">
        <v>16557797.5</v>
      </c>
    </row>
    <row r="1545" spans="2:8" x14ac:dyDescent="0.25">
      <c r="B1545" s="84" t="s">
        <v>714</v>
      </c>
      <c r="C1545" s="85">
        <v>294</v>
      </c>
      <c r="D1545" s="86">
        <v>3453.3899999999994</v>
      </c>
      <c r="E1545" s="44">
        <v>138.53</v>
      </c>
      <c r="F1545" s="87">
        <v>2.5174818077309546</v>
      </c>
      <c r="G1545" s="88">
        <v>24.928824081426402</v>
      </c>
      <c r="H1545" s="86">
        <v>8693846.5</v>
      </c>
    </row>
    <row r="1546" spans="2:8" x14ac:dyDescent="0.25">
      <c r="B1546" s="84" t="s">
        <v>735</v>
      </c>
      <c r="C1546" s="85">
        <v>167</v>
      </c>
      <c r="D1546" s="86">
        <v>8700.5399999999991</v>
      </c>
      <c r="E1546" s="44">
        <v>132.54000000000002</v>
      </c>
      <c r="F1546" s="87">
        <v>19.200244467584774</v>
      </c>
      <c r="G1546" s="88">
        <v>65.644635581711171</v>
      </c>
      <c r="H1546" s="86">
        <v>167052495</v>
      </c>
    </row>
    <row r="1547" spans="2:8" x14ac:dyDescent="0.25">
      <c r="B1547" s="84" t="s">
        <v>703</v>
      </c>
      <c r="C1547" s="85">
        <v>75</v>
      </c>
      <c r="D1547" s="86">
        <v>227.98999999999998</v>
      </c>
      <c r="E1547" s="44">
        <v>125.68</v>
      </c>
      <c r="F1547" s="87">
        <v>20.638733277775344</v>
      </c>
      <c r="G1547" s="88">
        <v>1.8140515595162314</v>
      </c>
      <c r="H1547" s="86">
        <v>4705424.8</v>
      </c>
    </row>
    <row r="1548" spans="2:8" x14ac:dyDescent="0.25">
      <c r="B1548" s="84" t="s">
        <v>750</v>
      </c>
      <c r="C1548" s="85">
        <v>271</v>
      </c>
      <c r="D1548" s="86">
        <v>2286.63</v>
      </c>
      <c r="E1548" s="44">
        <v>115.17999999999999</v>
      </c>
      <c r="F1548" s="87">
        <v>1.7971111198576069</v>
      </c>
      <c r="G1548" s="88">
        <v>19.85266539329745</v>
      </c>
      <c r="H1548" s="86">
        <v>4109328.1999999997</v>
      </c>
    </row>
    <row r="1549" spans="2:8" x14ac:dyDescent="0.25">
      <c r="B1549" s="84" t="s">
        <v>695</v>
      </c>
      <c r="C1549" s="85">
        <v>144</v>
      </c>
      <c r="D1549" s="86">
        <v>1526.26</v>
      </c>
      <c r="E1549" s="44">
        <v>94.11</v>
      </c>
      <c r="F1549" s="87">
        <v>2.1218608887083459</v>
      </c>
      <c r="G1549" s="88">
        <v>16.217830198703645</v>
      </c>
      <c r="H1549" s="86">
        <v>3238511.4</v>
      </c>
    </row>
    <row r="1550" spans="2:8" x14ac:dyDescent="0.25">
      <c r="B1550" s="84" t="s">
        <v>732</v>
      </c>
      <c r="C1550" s="85">
        <v>306</v>
      </c>
      <c r="D1550" s="86">
        <v>872.9</v>
      </c>
      <c r="E1550" s="44">
        <v>91.97</v>
      </c>
      <c r="F1550" s="87">
        <v>2.4093747279184332</v>
      </c>
      <c r="G1550" s="88">
        <v>9.4911384147004458</v>
      </c>
      <c r="H1550" s="86">
        <v>2103143.2000000002</v>
      </c>
    </row>
    <row r="1551" spans="2:8" x14ac:dyDescent="0.25">
      <c r="B1551" s="84" t="s">
        <v>737</v>
      </c>
      <c r="C1551" s="85">
        <v>22</v>
      </c>
      <c r="D1551" s="86">
        <v>198.04</v>
      </c>
      <c r="E1551" s="44">
        <v>78.05</v>
      </c>
      <c r="F1551" s="87">
        <v>8.7249040597859029</v>
      </c>
      <c r="G1551" s="88">
        <v>2.537347853939782</v>
      </c>
      <c r="H1551" s="86">
        <v>1727880</v>
      </c>
    </row>
    <row r="1552" spans="2:8" x14ac:dyDescent="0.25">
      <c r="B1552" s="84" t="s">
        <v>752</v>
      </c>
      <c r="C1552" s="85">
        <v>195</v>
      </c>
      <c r="D1552" s="86">
        <v>1695.2</v>
      </c>
      <c r="E1552" s="44">
        <v>73.5</v>
      </c>
      <c r="F1552" s="87">
        <v>2.2111048843794241</v>
      </c>
      <c r="G1552" s="88">
        <v>23.063945578231294</v>
      </c>
      <c r="H1552" s="86">
        <v>3748265</v>
      </c>
    </row>
    <row r="1553" spans="2:8" x14ac:dyDescent="0.25">
      <c r="B1553" s="84" t="s">
        <v>754</v>
      </c>
      <c r="C1553" s="85">
        <v>17</v>
      </c>
      <c r="D1553" s="86">
        <v>3150</v>
      </c>
      <c r="E1553" s="44">
        <v>69.599999999999994</v>
      </c>
      <c r="F1553" s="87">
        <v>0.39031746031746029</v>
      </c>
      <c r="G1553" s="88">
        <v>45.258620689655174</v>
      </c>
      <c r="H1553" s="86">
        <v>1229500</v>
      </c>
    </row>
    <row r="1554" spans="2:8" x14ac:dyDescent="0.25">
      <c r="B1554" s="84" t="s">
        <v>721</v>
      </c>
      <c r="C1554" s="85">
        <v>118</v>
      </c>
      <c r="D1554" s="86">
        <v>694.93</v>
      </c>
      <c r="E1554" s="44">
        <v>63.65</v>
      </c>
      <c r="F1554" s="87">
        <v>3.0783071676283944</v>
      </c>
      <c r="G1554" s="88">
        <v>10.917989002356638</v>
      </c>
      <c r="H1554" s="86">
        <v>2139208</v>
      </c>
    </row>
    <row r="1555" spans="2:8" x14ac:dyDescent="0.25">
      <c r="B1555" s="84" t="s">
        <v>709</v>
      </c>
      <c r="C1555" s="85">
        <v>143</v>
      </c>
      <c r="D1555" s="86">
        <v>2989.03</v>
      </c>
      <c r="E1555" s="44">
        <v>59.07</v>
      </c>
      <c r="F1555" s="87">
        <v>3.233748741230432</v>
      </c>
      <c r="G1555" s="88">
        <v>50.601489757914344</v>
      </c>
      <c r="H1555" s="86">
        <v>9665772</v>
      </c>
    </row>
    <row r="1556" spans="2:8" x14ac:dyDescent="0.25">
      <c r="B1556" s="84" t="s">
        <v>722</v>
      </c>
      <c r="C1556" s="85">
        <v>76</v>
      </c>
      <c r="D1556" s="86">
        <v>2356.8000000000002</v>
      </c>
      <c r="E1556" s="44">
        <v>58.6</v>
      </c>
      <c r="F1556" s="87">
        <v>3.5339125084860825</v>
      </c>
      <c r="G1556" s="88">
        <v>40.218430034129696</v>
      </c>
      <c r="H1556" s="86">
        <v>8328725</v>
      </c>
    </row>
    <row r="1557" spans="2:8" x14ac:dyDescent="0.25">
      <c r="B1557" s="84" t="s">
        <v>698</v>
      </c>
      <c r="C1557" s="85">
        <v>22</v>
      </c>
      <c r="D1557" s="86">
        <v>1172.45</v>
      </c>
      <c r="E1557" s="44">
        <v>57.2</v>
      </c>
      <c r="F1557" s="87">
        <v>3.7007335067593501</v>
      </c>
      <c r="G1557" s="88">
        <v>20.497377622377623</v>
      </c>
      <c r="H1557" s="86">
        <v>4338925</v>
      </c>
    </row>
    <row r="1558" spans="2:8" x14ac:dyDescent="0.25">
      <c r="B1558" s="84" t="s">
        <v>733</v>
      </c>
      <c r="C1558" s="85">
        <v>31</v>
      </c>
      <c r="D1558" s="86">
        <v>962.3</v>
      </c>
      <c r="E1558" s="44">
        <v>51.3</v>
      </c>
      <c r="F1558" s="87">
        <v>0.69326613322248787</v>
      </c>
      <c r="G1558" s="88">
        <v>18.758284600389864</v>
      </c>
      <c r="H1558" s="86">
        <v>667130</v>
      </c>
    </row>
    <row r="1559" spans="2:8" x14ac:dyDescent="0.25">
      <c r="B1559" s="84" t="s">
        <v>740</v>
      </c>
      <c r="C1559" s="85">
        <v>130</v>
      </c>
      <c r="D1559" s="86">
        <v>4584.4399999999996</v>
      </c>
      <c r="E1559" s="44">
        <v>48.759999999999991</v>
      </c>
      <c r="F1559" s="87">
        <v>15.707454411007669</v>
      </c>
      <c r="G1559" s="88">
        <v>94.020508613617736</v>
      </c>
      <c r="H1559" s="86">
        <v>72009882.299999997</v>
      </c>
    </row>
    <row r="1560" spans="2:8" x14ac:dyDescent="0.25">
      <c r="B1560" s="84" t="s">
        <v>700</v>
      </c>
      <c r="C1560" s="85">
        <v>23</v>
      </c>
      <c r="D1560" s="86">
        <v>126.34</v>
      </c>
      <c r="E1560" s="44">
        <v>47.230000000000004</v>
      </c>
      <c r="F1560" s="87">
        <v>10.603807186955834</v>
      </c>
      <c r="G1560" s="88">
        <v>2.6749947067541817</v>
      </c>
      <c r="H1560" s="86">
        <v>1339685</v>
      </c>
    </row>
    <row r="1561" spans="2:8" x14ac:dyDescent="0.25">
      <c r="B1561" s="84" t="s">
        <v>679</v>
      </c>
      <c r="C1561" s="85">
        <v>76</v>
      </c>
      <c r="D1561" s="86">
        <v>518.4</v>
      </c>
      <c r="E1561" s="44">
        <v>45.7</v>
      </c>
      <c r="F1561" s="87">
        <v>3.207127700617284</v>
      </c>
      <c r="G1561" s="88">
        <v>11.343544857768052</v>
      </c>
      <c r="H1561" s="86">
        <v>1662575</v>
      </c>
    </row>
    <row r="1562" spans="2:8" x14ac:dyDescent="0.25">
      <c r="B1562" s="84" t="s">
        <v>682</v>
      </c>
      <c r="C1562" s="85">
        <v>45</v>
      </c>
      <c r="D1562" s="86">
        <v>283.7</v>
      </c>
      <c r="E1562" s="44">
        <v>43.47</v>
      </c>
      <c r="F1562" s="87">
        <v>4.1064821995065213</v>
      </c>
      <c r="G1562" s="88">
        <v>6.5263400046008737</v>
      </c>
      <c r="H1562" s="86">
        <v>1165009</v>
      </c>
    </row>
    <row r="1563" spans="2:8" x14ac:dyDescent="0.25">
      <c r="B1563" s="84" t="s">
        <v>701</v>
      </c>
      <c r="C1563" s="85">
        <v>42</v>
      </c>
      <c r="D1563" s="86">
        <v>181.58</v>
      </c>
      <c r="E1563" s="44">
        <v>40.6</v>
      </c>
      <c r="F1563" s="87">
        <v>7.4254851855931276</v>
      </c>
      <c r="G1563" s="88">
        <v>4.4724137931034482</v>
      </c>
      <c r="H1563" s="86">
        <v>1348319.6</v>
      </c>
    </row>
    <row r="1564" spans="2:8" x14ac:dyDescent="0.25">
      <c r="B1564" s="84" t="s">
        <v>697</v>
      </c>
      <c r="C1564" s="85">
        <v>36</v>
      </c>
      <c r="D1564" s="86">
        <v>348.43</v>
      </c>
      <c r="E1564" s="44">
        <v>31.909999999999997</v>
      </c>
      <c r="F1564" s="87">
        <v>11.242794822489452</v>
      </c>
      <c r="G1564" s="88">
        <v>10.919147602632405</v>
      </c>
      <c r="H1564" s="86">
        <v>3917327</v>
      </c>
    </row>
    <row r="1565" spans="2:8" x14ac:dyDescent="0.25">
      <c r="B1565" s="84" t="s">
        <v>748</v>
      </c>
      <c r="C1565" s="85">
        <v>31</v>
      </c>
      <c r="D1565" s="86">
        <v>406.4</v>
      </c>
      <c r="E1565" s="44">
        <v>28.1</v>
      </c>
      <c r="F1565" s="87">
        <v>2.7837106299212602</v>
      </c>
      <c r="G1565" s="88">
        <v>14.462633451957293</v>
      </c>
      <c r="H1565" s="86">
        <v>1131300</v>
      </c>
    </row>
    <row r="1566" spans="2:8" x14ac:dyDescent="0.25">
      <c r="B1566" s="84" t="s">
        <v>758</v>
      </c>
      <c r="C1566" s="85">
        <v>13</v>
      </c>
      <c r="D1566" s="86">
        <v>112.55</v>
      </c>
      <c r="E1566" s="44">
        <v>27</v>
      </c>
      <c r="F1566" s="87">
        <v>2.9760106619280324</v>
      </c>
      <c r="G1566" s="88">
        <v>4.1685185185185185</v>
      </c>
      <c r="H1566" s="86">
        <v>334950</v>
      </c>
    </row>
    <row r="1567" spans="2:8" x14ac:dyDescent="0.25">
      <c r="B1567" s="84" t="s">
        <v>711</v>
      </c>
      <c r="C1567" s="85">
        <v>44</v>
      </c>
      <c r="D1567" s="86">
        <v>635</v>
      </c>
      <c r="E1567" s="44">
        <v>24.7</v>
      </c>
      <c r="F1567" s="87">
        <v>2.8303937007874014</v>
      </c>
      <c r="G1567" s="88">
        <v>25.708502024291498</v>
      </c>
      <c r="H1567" s="86">
        <v>1797300</v>
      </c>
    </row>
    <row r="1568" spans="2:8" x14ac:dyDescent="0.25">
      <c r="B1568" s="84" t="s">
        <v>718</v>
      </c>
      <c r="C1568" s="85">
        <v>37</v>
      </c>
      <c r="D1568" s="86">
        <v>117.03999999999999</v>
      </c>
      <c r="E1568" s="44">
        <v>18.59</v>
      </c>
      <c r="F1568" s="87">
        <v>6.943489405331511</v>
      </c>
      <c r="G1568" s="88">
        <v>6.2958579881656798</v>
      </c>
      <c r="H1568" s="86">
        <v>812666</v>
      </c>
    </row>
    <row r="1569" spans="2:8" x14ac:dyDescent="0.25">
      <c r="B1569" s="84" t="s">
        <v>729</v>
      </c>
      <c r="C1569" s="85">
        <v>25</v>
      </c>
      <c r="D1569" s="86">
        <v>23.5</v>
      </c>
      <c r="E1569" s="44">
        <v>18.5</v>
      </c>
      <c r="F1569" s="87">
        <v>12.76595744680851</v>
      </c>
      <c r="G1569" s="88">
        <v>1.2702702702702702</v>
      </c>
      <c r="H1569" s="86">
        <v>300000</v>
      </c>
    </row>
    <row r="1570" spans="2:8" x14ac:dyDescent="0.25">
      <c r="B1570" s="89" t="s">
        <v>684</v>
      </c>
      <c r="C1570" s="90">
        <v>26</v>
      </c>
      <c r="D1570" s="91">
        <v>115.7</v>
      </c>
      <c r="E1570" s="93">
        <v>16.899999999999999</v>
      </c>
      <c r="F1570" s="92">
        <v>5.4148660328435607</v>
      </c>
      <c r="G1570" s="91">
        <v>6.8461538461538467</v>
      </c>
      <c r="H1570" s="91">
        <v>626500</v>
      </c>
    </row>
    <row r="1571" spans="2:8" x14ac:dyDescent="0.25">
      <c r="B1571" s="84" t="s">
        <v>743</v>
      </c>
      <c r="C1571" s="85">
        <v>63</v>
      </c>
      <c r="D1571" s="86">
        <v>354.55</v>
      </c>
      <c r="E1571" s="44">
        <v>16.5</v>
      </c>
      <c r="F1571" s="87">
        <v>9.1228134254689053</v>
      </c>
      <c r="G1571" s="88">
        <v>21.487878787878788</v>
      </c>
      <c r="H1571" s="86">
        <v>3234493.5</v>
      </c>
    </row>
    <row r="1572" spans="2:8" x14ac:dyDescent="0.25">
      <c r="B1572" s="84" t="s">
        <v>693</v>
      </c>
      <c r="C1572" s="85">
        <v>7</v>
      </c>
      <c r="D1572" s="86">
        <v>73.150000000000006</v>
      </c>
      <c r="E1572" s="44">
        <v>15.05</v>
      </c>
      <c r="F1572" s="87">
        <v>11.959671907040327</v>
      </c>
      <c r="G1572" s="88">
        <v>4.8604651162790695</v>
      </c>
      <c r="H1572" s="86">
        <v>874850</v>
      </c>
    </row>
    <row r="1573" spans="2:8" x14ac:dyDescent="0.25">
      <c r="B1573" s="84" t="s">
        <v>751</v>
      </c>
      <c r="C1573" s="85">
        <v>11</v>
      </c>
      <c r="D1573" s="86">
        <v>152</v>
      </c>
      <c r="E1573" s="44">
        <v>9.5</v>
      </c>
      <c r="F1573" s="87">
        <v>5</v>
      </c>
      <c r="G1573" s="88">
        <v>16</v>
      </c>
      <c r="H1573" s="86">
        <v>760000</v>
      </c>
    </row>
    <row r="1574" spans="2:8" x14ac:dyDescent="0.25">
      <c r="B1574" s="84" t="s">
        <v>738</v>
      </c>
      <c r="C1574" s="85">
        <v>2</v>
      </c>
      <c r="D1574" s="86">
        <v>9</v>
      </c>
      <c r="E1574" s="44">
        <v>9</v>
      </c>
      <c r="F1574" s="87">
        <v>29.222222222222221</v>
      </c>
      <c r="G1574" s="88">
        <v>1</v>
      </c>
      <c r="H1574" s="86">
        <v>263000</v>
      </c>
    </row>
    <row r="1575" spans="2:8" x14ac:dyDescent="0.25">
      <c r="B1575" s="84" t="s">
        <v>690</v>
      </c>
      <c r="C1575" s="85">
        <v>8</v>
      </c>
      <c r="D1575" s="86">
        <v>65.75</v>
      </c>
      <c r="E1575" s="44">
        <v>8.1</v>
      </c>
      <c r="F1575" s="87">
        <v>8.0398479087452461</v>
      </c>
      <c r="G1575" s="88">
        <v>8.1172839506172849</v>
      </c>
      <c r="H1575" s="86">
        <v>528620</v>
      </c>
    </row>
    <row r="1576" spans="2:8" x14ac:dyDescent="0.25">
      <c r="B1576" s="84" t="s">
        <v>762</v>
      </c>
      <c r="C1576" s="85">
        <v>7</v>
      </c>
      <c r="D1576" s="86">
        <v>45</v>
      </c>
      <c r="E1576" s="44">
        <v>7</v>
      </c>
      <c r="F1576" s="87">
        <v>6.3688888888888888</v>
      </c>
      <c r="G1576" s="88">
        <v>6.4285714285714288</v>
      </c>
      <c r="H1576" s="86">
        <v>286600</v>
      </c>
    </row>
    <row r="1577" spans="2:8" x14ac:dyDescent="0.25">
      <c r="B1577" s="84" t="s">
        <v>681</v>
      </c>
      <c r="C1577" s="85">
        <v>6</v>
      </c>
      <c r="D1577" s="86">
        <v>14.5</v>
      </c>
      <c r="E1577" s="44">
        <v>4.2</v>
      </c>
      <c r="F1577" s="87">
        <v>4.5293103448275858</v>
      </c>
      <c r="G1577" s="88">
        <v>3.4523809523809521</v>
      </c>
      <c r="H1577" s="86">
        <v>65675</v>
      </c>
    </row>
    <row r="1578" spans="2:8" x14ac:dyDescent="0.25">
      <c r="B1578" s="84" t="s">
        <v>694</v>
      </c>
      <c r="C1578" s="85">
        <v>15</v>
      </c>
      <c r="D1578" s="86">
        <v>25.6</v>
      </c>
      <c r="E1578" s="44">
        <v>2.5499999999999998</v>
      </c>
      <c r="F1578" s="87">
        <v>3.482421875</v>
      </c>
      <c r="G1578" s="88">
        <v>10.039215686274511</v>
      </c>
      <c r="H1578" s="86">
        <v>89150</v>
      </c>
    </row>
    <row r="1579" spans="2:8" x14ac:dyDescent="0.25">
      <c r="B1579" s="84" t="s">
        <v>746</v>
      </c>
      <c r="C1579" s="85">
        <v>14</v>
      </c>
      <c r="D1579" s="86">
        <v>82.76</v>
      </c>
      <c r="E1579" s="44">
        <v>2.5499999999999998</v>
      </c>
      <c r="F1579" s="87">
        <v>7.155978733687772</v>
      </c>
      <c r="G1579" s="88">
        <v>32.454901960784319</v>
      </c>
      <c r="H1579" s="86">
        <v>592228.80000000005</v>
      </c>
    </row>
    <row r="1580" spans="2:8" x14ac:dyDescent="0.25">
      <c r="B1580" s="84" t="s">
        <v>688</v>
      </c>
      <c r="C1580" s="85">
        <v>2</v>
      </c>
      <c r="D1580" s="86">
        <v>2.35</v>
      </c>
      <c r="E1580" s="44">
        <v>0.2</v>
      </c>
      <c r="F1580" s="87">
        <v>13.51063829787234</v>
      </c>
      <c r="G1580" s="88">
        <v>11.75</v>
      </c>
      <c r="H1580" s="86">
        <v>31750</v>
      </c>
    </row>
    <row r="1581" spans="2:8" x14ac:dyDescent="0.25">
      <c r="B1581" s="62" t="s">
        <v>674</v>
      </c>
      <c r="C1581" s="20">
        <f>SUM(C1497:C1580)</f>
        <v>56696</v>
      </c>
      <c r="D1581" s="21">
        <f>SUM(D1497:D1580)</f>
        <v>4529136.3900000015</v>
      </c>
      <c r="E1581" s="21">
        <f>SUM(E1497:E1580)</f>
        <v>144688.37999999995</v>
      </c>
      <c r="F1581" s="46">
        <f>(H1581/D1581)/1000</f>
        <v>1.0115135113429425</v>
      </c>
      <c r="G1581" s="22">
        <f>D1581/E1581</f>
        <v>31.302696111463845</v>
      </c>
      <c r="H1581" s="21">
        <f>SUM(H1497:H1580)</f>
        <v>4581282653.2000008</v>
      </c>
    </row>
    <row r="1582" spans="2:8" x14ac:dyDescent="0.25">
      <c r="B1582" s="23" t="s">
        <v>276</v>
      </c>
      <c r="C1582" s="35"/>
      <c r="D1582" s="35"/>
      <c r="E1582" s="35"/>
      <c r="F1582" s="26"/>
      <c r="G1582" s="35"/>
      <c r="H1582" s="35"/>
    </row>
    <row r="1583" spans="2:8" x14ac:dyDescent="0.25">
      <c r="B1583" s="23" t="s">
        <v>277</v>
      </c>
      <c r="C1583" s="35"/>
      <c r="D1583" s="35"/>
      <c r="E1583" s="35"/>
      <c r="F1583" s="26"/>
      <c r="G1583" s="35"/>
      <c r="H1583" s="35"/>
    </row>
    <row r="1585" spans="2:8" x14ac:dyDescent="0.25">
      <c r="B1585" s="63"/>
      <c r="C1585" s="35"/>
      <c r="D1585" s="35"/>
      <c r="E1585" s="35"/>
      <c r="F1585" s="26"/>
      <c r="G1585" s="35"/>
      <c r="H1585" s="35"/>
    </row>
    <row r="1586" spans="2:8" ht="15.75" x14ac:dyDescent="0.25">
      <c r="B1586" s="36" t="s">
        <v>677</v>
      </c>
      <c r="C1586" s="35"/>
      <c r="D1586" s="35"/>
      <c r="E1586" s="35"/>
      <c r="F1586" s="26"/>
      <c r="G1586" s="35"/>
      <c r="H1586" s="35"/>
    </row>
    <row r="1587" spans="2:8" ht="30" x14ac:dyDescent="0.25">
      <c r="B1587" s="27" t="s">
        <v>671</v>
      </c>
      <c r="C1587" s="3" t="s">
        <v>3</v>
      </c>
      <c r="D1587" s="4" t="s">
        <v>672</v>
      </c>
      <c r="E1587" s="4" t="s">
        <v>675</v>
      </c>
      <c r="F1587" s="5" t="s">
        <v>6</v>
      </c>
      <c r="G1587" s="6" t="s">
        <v>7</v>
      </c>
      <c r="H1587" s="45" t="s">
        <v>8</v>
      </c>
    </row>
    <row r="1588" spans="2:8" x14ac:dyDescent="0.25">
      <c r="B1588" s="84" t="s">
        <v>702</v>
      </c>
      <c r="C1588" s="85">
        <v>2986</v>
      </c>
      <c r="D1588" s="86">
        <v>24923.289999999997</v>
      </c>
      <c r="E1588" s="86">
        <v>12504.92</v>
      </c>
      <c r="F1588" s="87">
        <v>30.648828501373618</v>
      </c>
      <c r="G1588" s="88">
        <v>1.993078724214149</v>
      </c>
      <c r="H1588" s="44">
        <v>763869640.89999998</v>
      </c>
    </row>
    <row r="1589" spans="2:8" x14ac:dyDescent="0.25">
      <c r="B1589" s="84" t="s">
        <v>742</v>
      </c>
      <c r="C1589" s="85">
        <v>2691</v>
      </c>
      <c r="D1589" s="86">
        <v>96849.510000000009</v>
      </c>
      <c r="E1589" s="86">
        <v>1519.31</v>
      </c>
      <c r="F1589" s="87">
        <v>3.8159565226504499</v>
      </c>
      <c r="G1589" s="88">
        <v>63.745720096622819</v>
      </c>
      <c r="H1589" s="44">
        <v>369573519.40000004</v>
      </c>
    </row>
    <row r="1590" spans="2:8" x14ac:dyDescent="0.25">
      <c r="B1590" s="84" t="s">
        <v>756</v>
      </c>
      <c r="C1590" s="85">
        <v>2362</v>
      </c>
      <c r="D1590" s="86">
        <v>3039400.4</v>
      </c>
      <c r="E1590" s="86">
        <v>58623.12</v>
      </c>
      <c r="F1590" s="87">
        <v>0.11983614465537347</v>
      </c>
      <c r="G1590" s="88">
        <v>51.846445566186169</v>
      </c>
      <c r="H1590" s="44">
        <v>364230026</v>
      </c>
    </row>
    <row r="1591" spans="2:8" x14ac:dyDescent="0.25">
      <c r="B1591" s="84" t="s">
        <v>680</v>
      </c>
      <c r="C1591" s="85">
        <v>1224</v>
      </c>
      <c r="D1591" s="86">
        <v>169569.25</v>
      </c>
      <c r="E1591" s="86">
        <v>5883.3</v>
      </c>
      <c r="F1591" s="87">
        <v>1.9275131251686257</v>
      </c>
      <c r="G1591" s="88">
        <v>28.822132136725987</v>
      </c>
      <c r="H1591" s="44">
        <v>326846955</v>
      </c>
    </row>
    <row r="1592" spans="2:8" x14ac:dyDescent="0.25">
      <c r="B1592" s="84" t="s">
        <v>708</v>
      </c>
      <c r="C1592" s="85">
        <v>3150</v>
      </c>
      <c r="D1592" s="86">
        <v>124431.59999999999</v>
      </c>
      <c r="E1592" s="86">
        <v>5655.420000000001</v>
      </c>
      <c r="F1592" s="87">
        <v>2.3919910955095016</v>
      </c>
      <c r="G1592" s="88">
        <v>22.002185514073219</v>
      </c>
      <c r="H1592" s="44">
        <v>297639279.20000005</v>
      </c>
    </row>
    <row r="1593" spans="2:8" x14ac:dyDescent="0.25">
      <c r="B1593" s="84" t="s">
        <v>691</v>
      </c>
      <c r="C1593" s="85">
        <v>865</v>
      </c>
      <c r="D1593" s="86">
        <v>77371.260000000009</v>
      </c>
      <c r="E1593" s="86">
        <v>4620.6000000000004</v>
      </c>
      <c r="F1593" s="87">
        <v>2.661935805362353</v>
      </c>
      <c r="G1593" s="88">
        <v>16.74485131801065</v>
      </c>
      <c r="H1593" s="44">
        <v>205957327.30000001</v>
      </c>
    </row>
    <row r="1594" spans="2:8" x14ac:dyDescent="0.25">
      <c r="B1594" s="84" t="s">
        <v>747</v>
      </c>
      <c r="C1594" s="85">
        <v>4815</v>
      </c>
      <c r="D1594" s="86">
        <v>138240.32000000001</v>
      </c>
      <c r="E1594" s="86">
        <v>10195.35</v>
      </c>
      <c r="F1594" s="87">
        <v>1.4722287405006005</v>
      </c>
      <c r="G1594" s="88">
        <v>13.559153928016203</v>
      </c>
      <c r="H1594" s="44">
        <v>203521372.19999999</v>
      </c>
    </row>
    <row r="1595" spans="2:8" x14ac:dyDescent="0.25">
      <c r="B1595" s="84" t="s">
        <v>735</v>
      </c>
      <c r="C1595" s="85">
        <v>167</v>
      </c>
      <c r="D1595" s="86">
        <v>8700.5399999999991</v>
      </c>
      <c r="E1595" s="86">
        <v>132.54000000000002</v>
      </c>
      <c r="F1595" s="87">
        <v>19.200244467584774</v>
      </c>
      <c r="G1595" s="88">
        <v>65.644635581711171</v>
      </c>
      <c r="H1595" s="44">
        <v>167052495</v>
      </c>
    </row>
    <row r="1596" spans="2:8" x14ac:dyDescent="0.25">
      <c r="B1596" s="84" t="s">
        <v>716</v>
      </c>
      <c r="C1596" s="85">
        <v>1334</v>
      </c>
      <c r="D1596" s="86">
        <v>35792.74</v>
      </c>
      <c r="E1596" s="86">
        <v>767.24</v>
      </c>
      <c r="F1596" s="87">
        <v>4.1784805382320558</v>
      </c>
      <c r="G1596" s="88">
        <v>46.651295552890879</v>
      </c>
      <c r="H1596" s="44">
        <v>149559267.5</v>
      </c>
    </row>
    <row r="1597" spans="2:8" x14ac:dyDescent="0.25">
      <c r="B1597" s="84" t="s">
        <v>685</v>
      </c>
      <c r="C1597" s="85">
        <v>2115</v>
      </c>
      <c r="D1597" s="86">
        <v>45281.780000000006</v>
      </c>
      <c r="E1597" s="86">
        <v>5885.2500000000009</v>
      </c>
      <c r="F1597" s="87">
        <v>2.6162542726898095</v>
      </c>
      <c r="G1597" s="88">
        <v>7.694113249224757</v>
      </c>
      <c r="H1597" s="44">
        <v>118468650.39999999</v>
      </c>
    </row>
    <row r="1598" spans="2:8" x14ac:dyDescent="0.25">
      <c r="B1598" s="84" t="s">
        <v>683</v>
      </c>
      <c r="C1598" s="85">
        <v>1110</v>
      </c>
      <c r="D1598" s="86">
        <v>31559.45</v>
      </c>
      <c r="E1598" s="86">
        <v>2791.42</v>
      </c>
      <c r="F1598" s="87">
        <v>2.6986797076628402</v>
      </c>
      <c r="G1598" s="88">
        <v>11.305876578945483</v>
      </c>
      <c r="H1598" s="44">
        <v>85168847.300000012</v>
      </c>
    </row>
    <row r="1599" spans="2:8" x14ac:dyDescent="0.25">
      <c r="B1599" s="84" t="s">
        <v>699</v>
      </c>
      <c r="C1599" s="85">
        <v>715</v>
      </c>
      <c r="D1599" s="86">
        <v>34946.029999999992</v>
      </c>
      <c r="E1599" s="86">
        <v>1587.4699999999998</v>
      </c>
      <c r="F1599" s="87">
        <v>2.3005787381284803</v>
      </c>
      <c r="G1599" s="88">
        <v>22.013663250329138</v>
      </c>
      <c r="H1599" s="44">
        <v>80396093.599999994</v>
      </c>
    </row>
    <row r="1600" spans="2:8" x14ac:dyDescent="0.25">
      <c r="B1600" s="84" t="s">
        <v>744</v>
      </c>
      <c r="C1600" s="85">
        <v>295</v>
      </c>
      <c r="D1600" s="86">
        <v>12682.619999999999</v>
      </c>
      <c r="E1600" s="86">
        <v>327.34000000000003</v>
      </c>
      <c r="F1600" s="87">
        <v>6.1834481834195136</v>
      </c>
      <c r="G1600" s="88">
        <v>38.744485855685213</v>
      </c>
      <c r="H1600" s="44">
        <v>78422323.599999994</v>
      </c>
    </row>
    <row r="1601" spans="2:8" x14ac:dyDescent="0.25">
      <c r="B1601" s="84" t="s">
        <v>727</v>
      </c>
      <c r="C1601" s="85">
        <v>1290</v>
      </c>
      <c r="D1601" s="86">
        <v>86969.9</v>
      </c>
      <c r="E1601" s="86">
        <v>1228.25</v>
      </c>
      <c r="F1601" s="87">
        <v>0.88741847466767243</v>
      </c>
      <c r="G1601" s="88">
        <v>70.807978831671079</v>
      </c>
      <c r="H1601" s="44">
        <v>77178696</v>
      </c>
    </row>
    <row r="1602" spans="2:8" x14ac:dyDescent="0.25">
      <c r="B1602" s="84" t="s">
        <v>739</v>
      </c>
      <c r="C1602" s="85">
        <v>1623</v>
      </c>
      <c r="D1602" s="86">
        <v>22049.780000000002</v>
      </c>
      <c r="E1602" s="86">
        <v>914.72</v>
      </c>
      <c r="F1602" s="87">
        <v>3.3648363521087279</v>
      </c>
      <c r="G1602" s="88">
        <v>24.105496764037085</v>
      </c>
      <c r="H1602" s="44">
        <v>74193901.299999997</v>
      </c>
    </row>
    <row r="1603" spans="2:8" x14ac:dyDescent="0.25">
      <c r="B1603" s="84" t="s">
        <v>740</v>
      </c>
      <c r="C1603" s="85">
        <v>130</v>
      </c>
      <c r="D1603" s="86">
        <v>4584.4399999999996</v>
      </c>
      <c r="E1603" s="86">
        <v>48.759999999999991</v>
      </c>
      <c r="F1603" s="87">
        <v>15.707454411007669</v>
      </c>
      <c r="G1603" s="88">
        <v>94.020508613617736</v>
      </c>
      <c r="H1603" s="44">
        <v>72009882.299999997</v>
      </c>
    </row>
    <row r="1604" spans="2:8" x14ac:dyDescent="0.25">
      <c r="B1604" s="84" t="s">
        <v>717</v>
      </c>
      <c r="C1604" s="85">
        <v>1477</v>
      </c>
      <c r="D1604" s="86">
        <v>25987.11</v>
      </c>
      <c r="E1604" s="86">
        <v>929.3900000000001</v>
      </c>
      <c r="F1604" s="87">
        <v>2.7691909527454186</v>
      </c>
      <c r="G1604" s="88">
        <v>27.961469350864544</v>
      </c>
      <c r="H1604" s="44">
        <v>71963269.899999991</v>
      </c>
    </row>
    <row r="1605" spans="2:8" x14ac:dyDescent="0.25">
      <c r="B1605" s="84" t="s">
        <v>689</v>
      </c>
      <c r="C1605" s="85">
        <v>395</v>
      </c>
      <c r="D1605" s="86">
        <v>21684.379999999997</v>
      </c>
      <c r="E1605" s="86">
        <v>1060.7600000000002</v>
      </c>
      <c r="F1605" s="87">
        <v>3.1232023235158213</v>
      </c>
      <c r="G1605" s="88">
        <v>20.442305516799269</v>
      </c>
      <c r="H1605" s="44">
        <v>67724706</v>
      </c>
    </row>
    <row r="1606" spans="2:8" x14ac:dyDescent="0.25">
      <c r="B1606" s="84" t="s">
        <v>741</v>
      </c>
      <c r="C1606" s="85">
        <v>2306</v>
      </c>
      <c r="D1606" s="86">
        <v>16472.23</v>
      </c>
      <c r="E1606" s="86">
        <v>1927.4100000000003</v>
      </c>
      <c r="F1606" s="87">
        <v>3.7772281105836916</v>
      </c>
      <c r="G1606" s="88">
        <v>8.5463030699228479</v>
      </c>
      <c r="H1606" s="44">
        <v>62219370.199999996</v>
      </c>
    </row>
    <row r="1607" spans="2:8" x14ac:dyDescent="0.25">
      <c r="B1607" s="84" t="s">
        <v>760</v>
      </c>
      <c r="C1607" s="85">
        <v>373</v>
      </c>
      <c r="D1607" s="86">
        <v>77196.45</v>
      </c>
      <c r="E1607" s="86">
        <v>2511.6800000000003</v>
      </c>
      <c r="F1607" s="87">
        <v>0.74699422706614094</v>
      </c>
      <c r="G1607" s="88">
        <v>30.73498614473181</v>
      </c>
      <c r="H1607" s="44">
        <v>57665302.5</v>
      </c>
    </row>
    <row r="1608" spans="2:8" x14ac:dyDescent="0.25">
      <c r="B1608" s="84" t="s">
        <v>731</v>
      </c>
      <c r="C1608" s="85">
        <v>1945</v>
      </c>
      <c r="D1608" s="86">
        <v>18754.899999999998</v>
      </c>
      <c r="E1608" s="86">
        <v>1060.6299999999999</v>
      </c>
      <c r="F1608" s="87">
        <v>2.9040910695338282</v>
      </c>
      <c r="G1608" s="88">
        <v>17.682792302688025</v>
      </c>
      <c r="H1608" s="44">
        <v>54465937.599999994</v>
      </c>
    </row>
    <row r="1609" spans="2:8" x14ac:dyDescent="0.25">
      <c r="B1609" s="84" t="s">
        <v>720</v>
      </c>
      <c r="C1609" s="85">
        <v>1789</v>
      </c>
      <c r="D1609" s="86">
        <v>44698.559999999998</v>
      </c>
      <c r="E1609" s="86">
        <v>1157.04</v>
      </c>
      <c r="F1609" s="87">
        <v>1.184920532115576</v>
      </c>
      <c r="G1609" s="88">
        <v>38.631819124662933</v>
      </c>
      <c r="H1609" s="44">
        <v>52964241.5</v>
      </c>
    </row>
    <row r="1610" spans="2:8" x14ac:dyDescent="0.25">
      <c r="B1610" s="84" t="s">
        <v>753</v>
      </c>
      <c r="C1610" s="85">
        <v>1024</v>
      </c>
      <c r="D1610" s="86">
        <v>15109.63</v>
      </c>
      <c r="E1610" s="86">
        <v>952.94999999999993</v>
      </c>
      <c r="F1610" s="87">
        <v>3.3674687599894906</v>
      </c>
      <c r="G1610" s="88">
        <v>15.855637756440528</v>
      </c>
      <c r="H1610" s="44">
        <v>50881207</v>
      </c>
    </row>
    <row r="1611" spans="2:8" x14ac:dyDescent="0.25">
      <c r="B1611" s="84" t="s">
        <v>686</v>
      </c>
      <c r="C1611" s="85">
        <v>359</v>
      </c>
      <c r="D1611" s="86">
        <v>15970.56</v>
      </c>
      <c r="E1611" s="86">
        <v>689.75</v>
      </c>
      <c r="F1611" s="87">
        <v>3.1222207612006092</v>
      </c>
      <c r="G1611" s="88">
        <v>23.154128307357738</v>
      </c>
      <c r="H1611" s="44">
        <v>49863614</v>
      </c>
    </row>
    <row r="1612" spans="2:8" x14ac:dyDescent="0.25">
      <c r="B1612" s="84" t="s">
        <v>712</v>
      </c>
      <c r="C1612" s="85">
        <v>1131</v>
      </c>
      <c r="D1612" s="86">
        <v>14395.51</v>
      </c>
      <c r="E1612" s="86">
        <v>685.7700000000001</v>
      </c>
      <c r="F1612" s="87">
        <v>3.3063812188661599</v>
      </c>
      <c r="G1612" s="88">
        <v>20.991746503929885</v>
      </c>
      <c r="H1612" s="44">
        <v>47597043.899999999</v>
      </c>
    </row>
    <row r="1613" spans="2:8" x14ac:dyDescent="0.25">
      <c r="B1613" s="84" t="s">
        <v>687</v>
      </c>
      <c r="C1613" s="85">
        <v>1010</v>
      </c>
      <c r="D1613" s="86">
        <v>22551.5</v>
      </c>
      <c r="E1613" s="86">
        <v>1565.27</v>
      </c>
      <c r="F1613" s="87">
        <v>2.0576943130168726</v>
      </c>
      <c r="G1613" s="88">
        <v>14.407418528432794</v>
      </c>
      <c r="H1613" s="44">
        <v>46404093.299999997</v>
      </c>
    </row>
    <row r="1614" spans="2:8" x14ac:dyDescent="0.25">
      <c r="B1614" s="84" t="s">
        <v>713</v>
      </c>
      <c r="C1614" s="85">
        <v>568</v>
      </c>
      <c r="D1614" s="86">
        <v>8151.5599999999995</v>
      </c>
      <c r="E1614" s="86">
        <v>546.40000000000009</v>
      </c>
      <c r="F1614" s="87">
        <v>5.6765391041714723</v>
      </c>
      <c r="G1614" s="88">
        <v>14.918667642752558</v>
      </c>
      <c r="H1614" s="44">
        <v>46272649.100000001</v>
      </c>
    </row>
    <row r="1615" spans="2:8" x14ac:dyDescent="0.25">
      <c r="B1615" s="84" t="s">
        <v>745</v>
      </c>
      <c r="C1615" s="85">
        <v>1330</v>
      </c>
      <c r="D1615" s="86">
        <v>10370.960000000001</v>
      </c>
      <c r="E1615" s="86">
        <v>585.0200000000001</v>
      </c>
      <c r="F1615" s="87">
        <v>4.2685550421561747</v>
      </c>
      <c r="G1615" s="88">
        <v>17.727530682711702</v>
      </c>
      <c r="H1615" s="44">
        <v>44269013.600000001</v>
      </c>
    </row>
    <row r="1616" spans="2:8" x14ac:dyDescent="0.25">
      <c r="B1616" s="84" t="s">
        <v>692</v>
      </c>
      <c r="C1616" s="85">
        <v>458</v>
      </c>
      <c r="D1616" s="86">
        <v>16080.820000000002</v>
      </c>
      <c r="E1616" s="86">
        <v>899.49999999999989</v>
      </c>
      <c r="F1616" s="87">
        <v>2.609348789427405</v>
      </c>
      <c r="G1616" s="88">
        <v>17.877509727626464</v>
      </c>
      <c r="H1616" s="44">
        <v>41960468.200000003</v>
      </c>
    </row>
    <row r="1617" spans="2:8" x14ac:dyDescent="0.25">
      <c r="B1617" s="84" t="s">
        <v>736</v>
      </c>
      <c r="C1617" s="85">
        <v>1141</v>
      </c>
      <c r="D1617" s="86">
        <v>27006.170000000002</v>
      </c>
      <c r="E1617" s="86">
        <v>659.0200000000001</v>
      </c>
      <c r="F1617" s="87">
        <v>1.3159635779527419</v>
      </c>
      <c r="G1617" s="88">
        <v>40.979287426785227</v>
      </c>
      <c r="H1617" s="44">
        <v>35539136.100000001</v>
      </c>
    </row>
    <row r="1618" spans="2:8" x14ac:dyDescent="0.25">
      <c r="B1618" s="84" t="s">
        <v>761</v>
      </c>
      <c r="C1618" s="85">
        <v>268</v>
      </c>
      <c r="D1618" s="86">
        <v>2043.94</v>
      </c>
      <c r="E1618" s="86">
        <v>447.86</v>
      </c>
      <c r="F1618" s="87">
        <v>16.842224086812724</v>
      </c>
      <c r="G1618" s="88">
        <v>4.5637922565087301</v>
      </c>
      <c r="H1618" s="44">
        <v>34424495.5</v>
      </c>
    </row>
    <row r="1619" spans="2:8" x14ac:dyDescent="0.25">
      <c r="B1619" s="84" t="s">
        <v>715</v>
      </c>
      <c r="C1619" s="85">
        <v>1088</v>
      </c>
      <c r="D1619" s="86">
        <v>6295.74</v>
      </c>
      <c r="E1619" s="86">
        <v>488.54999999999995</v>
      </c>
      <c r="F1619" s="87">
        <v>5.1500403606248035</v>
      </c>
      <c r="G1619" s="88">
        <v>12.886582744857231</v>
      </c>
      <c r="H1619" s="44">
        <v>32423315.100000001</v>
      </c>
    </row>
    <row r="1620" spans="2:8" x14ac:dyDescent="0.25">
      <c r="B1620" s="84" t="s">
        <v>726</v>
      </c>
      <c r="C1620" s="85">
        <v>1132</v>
      </c>
      <c r="D1620" s="86">
        <v>17146</v>
      </c>
      <c r="E1620" s="86">
        <v>726.16000000000008</v>
      </c>
      <c r="F1620" s="87">
        <v>1.7152343053773476</v>
      </c>
      <c r="G1620" s="88">
        <v>23.611876170540924</v>
      </c>
      <c r="H1620" s="44">
        <v>29409407.399999999</v>
      </c>
    </row>
    <row r="1621" spans="2:8" x14ac:dyDescent="0.25">
      <c r="B1621" s="84" t="s">
        <v>734</v>
      </c>
      <c r="C1621" s="85">
        <v>1644</v>
      </c>
      <c r="D1621" s="86">
        <v>23895.329999999998</v>
      </c>
      <c r="E1621" s="86">
        <v>2414.0300000000002</v>
      </c>
      <c r="F1621" s="87">
        <v>1.1702226585696871</v>
      </c>
      <c r="G1621" s="88">
        <v>9.8985223878742179</v>
      </c>
      <c r="H1621" s="44">
        <v>27962856.600000001</v>
      </c>
    </row>
    <row r="1622" spans="2:8" x14ac:dyDescent="0.25">
      <c r="B1622" s="84" t="s">
        <v>725</v>
      </c>
      <c r="C1622" s="85">
        <v>1571</v>
      </c>
      <c r="D1622" s="86">
        <v>16351.390000000001</v>
      </c>
      <c r="E1622" s="86">
        <v>1006.95</v>
      </c>
      <c r="F1622" s="87">
        <v>1.6105281263550071</v>
      </c>
      <c r="G1622" s="88">
        <v>16.23853220120165</v>
      </c>
      <c r="H1622" s="44">
        <v>26334373.5</v>
      </c>
    </row>
    <row r="1623" spans="2:8" x14ac:dyDescent="0.25">
      <c r="B1623" s="84" t="s">
        <v>696</v>
      </c>
      <c r="C1623" s="85">
        <v>365</v>
      </c>
      <c r="D1623" s="86">
        <v>4231.3599999999997</v>
      </c>
      <c r="E1623" s="86">
        <v>359.65000000000003</v>
      </c>
      <c r="F1623" s="87">
        <v>5.2709966535581945</v>
      </c>
      <c r="G1623" s="88">
        <v>11.765216182399554</v>
      </c>
      <c r="H1623" s="44">
        <v>22303484.399999999</v>
      </c>
    </row>
    <row r="1624" spans="2:8" x14ac:dyDescent="0.25">
      <c r="B1624" s="84" t="s">
        <v>723</v>
      </c>
      <c r="C1624" s="85">
        <v>635</v>
      </c>
      <c r="D1624" s="86">
        <v>8345.4499999999989</v>
      </c>
      <c r="E1624" s="86">
        <v>276.92</v>
      </c>
      <c r="F1624" s="87">
        <v>2.4726539611405021</v>
      </c>
      <c r="G1624" s="88">
        <v>30.136682074245265</v>
      </c>
      <c r="H1624" s="44">
        <v>20635410</v>
      </c>
    </row>
    <row r="1625" spans="2:8" x14ac:dyDescent="0.25">
      <c r="B1625" s="84" t="s">
        <v>724</v>
      </c>
      <c r="C1625" s="84">
        <v>644</v>
      </c>
      <c r="D1625" s="86">
        <v>9346.0400000000009</v>
      </c>
      <c r="E1625" s="86">
        <v>698.09</v>
      </c>
      <c r="F1625" s="87">
        <v>1.8013637326611056</v>
      </c>
      <c r="G1625" s="88">
        <v>13.388015871878984</v>
      </c>
      <c r="H1625" s="44">
        <v>16835617.5</v>
      </c>
    </row>
    <row r="1626" spans="2:8" x14ac:dyDescent="0.25">
      <c r="B1626" s="84" t="s">
        <v>710</v>
      </c>
      <c r="C1626" s="85">
        <v>230</v>
      </c>
      <c r="D1626" s="86">
        <v>3730.7</v>
      </c>
      <c r="E1626" s="86">
        <v>148.80000000000001</v>
      </c>
      <c r="F1626" s="87">
        <v>4.4382548851421992</v>
      </c>
      <c r="G1626" s="88">
        <v>25.071908602150536</v>
      </c>
      <c r="H1626" s="44">
        <v>16557797.5</v>
      </c>
    </row>
    <row r="1627" spans="2:8" x14ac:dyDescent="0.25">
      <c r="B1627" s="84" t="s">
        <v>707</v>
      </c>
      <c r="C1627" s="84">
        <v>225</v>
      </c>
      <c r="D1627" s="86">
        <v>4960.5599999999995</v>
      </c>
      <c r="E1627" s="84">
        <v>251.10999999999999</v>
      </c>
      <c r="F1627" s="87">
        <v>3.3035114987017598</v>
      </c>
      <c r="G1627" s="88">
        <v>19.754529887300386</v>
      </c>
      <c r="H1627" s="44">
        <v>16387267</v>
      </c>
    </row>
    <row r="1628" spans="2:8" x14ac:dyDescent="0.25">
      <c r="B1628" s="84" t="s">
        <v>719</v>
      </c>
      <c r="C1628" s="85">
        <v>290</v>
      </c>
      <c r="D1628" s="86">
        <v>6425.0599999999995</v>
      </c>
      <c r="E1628" s="86">
        <v>204.83</v>
      </c>
      <c r="F1628" s="87">
        <v>2.4500006225622797</v>
      </c>
      <c r="G1628" s="88">
        <v>31.367768393301759</v>
      </c>
      <c r="H1628" s="44">
        <v>15741401</v>
      </c>
    </row>
    <row r="1629" spans="2:8" x14ac:dyDescent="0.25">
      <c r="B1629" s="84" t="s">
        <v>759</v>
      </c>
      <c r="C1629" s="85">
        <v>755</v>
      </c>
      <c r="D1629" s="86">
        <v>60265.1</v>
      </c>
      <c r="E1629" s="86">
        <v>3210.56</v>
      </c>
      <c r="F1629" s="87">
        <v>0.25317862245312794</v>
      </c>
      <c r="G1629" s="88">
        <v>18.77089978072361</v>
      </c>
      <c r="H1629" s="44">
        <v>15257835</v>
      </c>
    </row>
    <row r="1630" spans="2:8" x14ac:dyDescent="0.25">
      <c r="B1630" s="84" t="s">
        <v>749</v>
      </c>
      <c r="C1630" s="85">
        <v>600</v>
      </c>
      <c r="D1630" s="86">
        <v>4500.8700000000008</v>
      </c>
      <c r="E1630" s="86">
        <v>406.78000000000003</v>
      </c>
      <c r="F1630" s="87">
        <v>3.0242236500943145</v>
      </c>
      <c r="G1630" s="88">
        <v>11.064629529475393</v>
      </c>
      <c r="H1630" s="44">
        <v>13611637.5</v>
      </c>
    </row>
    <row r="1631" spans="2:8" x14ac:dyDescent="0.25">
      <c r="B1631" s="84" t="s">
        <v>705</v>
      </c>
      <c r="C1631" s="85">
        <v>595</v>
      </c>
      <c r="D1631" s="86">
        <v>7958.22</v>
      </c>
      <c r="E1631" s="86">
        <v>1411.1000000000001</v>
      </c>
      <c r="F1631" s="87">
        <v>1.3995458029559376</v>
      </c>
      <c r="G1631" s="88">
        <v>5.6397278718730064</v>
      </c>
      <c r="H1631" s="44">
        <v>11137893.4</v>
      </c>
    </row>
    <row r="1632" spans="2:8" x14ac:dyDescent="0.25">
      <c r="B1632" s="84" t="s">
        <v>728</v>
      </c>
      <c r="C1632" s="85">
        <v>347</v>
      </c>
      <c r="D1632" s="86">
        <v>1458.3600000000001</v>
      </c>
      <c r="E1632" s="86">
        <v>170.35000000000002</v>
      </c>
      <c r="F1632" s="87">
        <v>6.9783493101840417</v>
      </c>
      <c r="G1632" s="88">
        <v>8.5609627238039323</v>
      </c>
      <c r="H1632" s="44">
        <v>10176945.5</v>
      </c>
    </row>
    <row r="1633" spans="2:8" x14ac:dyDescent="0.25">
      <c r="B1633" s="84" t="s">
        <v>709</v>
      </c>
      <c r="C1633" s="85">
        <v>143</v>
      </c>
      <c r="D1633" s="86">
        <v>2989.03</v>
      </c>
      <c r="E1633" s="86">
        <v>59.07</v>
      </c>
      <c r="F1633" s="87">
        <v>3.233748741230432</v>
      </c>
      <c r="G1633" s="88">
        <v>50.601489757914344</v>
      </c>
      <c r="H1633" s="44">
        <v>9665772</v>
      </c>
    </row>
    <row r="1634" spans="2:8" x14ac:dyDescent="0.25">
      <c r="B1634" s="84" t="s">
        <v>706</v>
      </c>
      <c r="C1634" s="85">
        <v>5</v>
      </c>
      <c r="D1634" s="86">
        <v>4377</v>
      </c>
      <c r="E1634" s="86">
        <v>1065</v>
      </c>
      <c r="F1634" s="87">
        <v>2.104637879826365</v>
      </c>
      <c r="G1634" s="88">
        <v>4.1098591549295778</v>
      </c>
      <c r="H1634" s="44">
        <v>9212000</v>
      </c>
    </row>
    <row r="1635" spans="2:8" x14ac:dyDescent="0.25">
      <c r="B1635" s="84" t="s">
        <v>714</v>
      </c>
      <c r="C1635" s="85">
        <v>294</v>
      </c>
      <c r="D1635" s="86">
        <v>3453.3899999999994</v>
      </c>
      <c r="E1635" s="86">
        <v>138.53</v>
      </c>
      <c r="F1635" s="87">
        <v>2.5174818077309546</v>
      </c>
      <c r="G1635" s="88">
        <v>24.928824081426402</v>
      </c>
      <c r="H1635" s="44">
        <v>8693846.5</v>
      </c>
    </row>
    <row r="1636" spans="2:8" x14ac:dyDescent="0.25">
      <c r="B1636" s="84" t="s">
        <v>722</v>
      </c>
      <c r="C1636" s="85">
        <v>76</v>
      </c>
      <c r="D1636" s="86">
        <v>2356.8000000000002</v>
      </c>
      <c r="E1636" s="86">
        <v>58.6</v>
      </c>
      <c r="F1636" s="87">
        <v>3.5339125084860825</v>
      </c>
      <c r="G1636" s="88">
        <v>40.218430034129696</v>
      </c>
      <c r="H1636" s="44">
        <v>8328725</v>
      </c>
    </row>
    <row r="1637" spans="2:8" x14ac:dyDescent="0.25">
      <c r="B1637" s="84" t="s">
        <v>755</v>
      </c>
      <c r="C1637" s="85">
        <v>228</v>
      </c>
      <c r="D1637" s="86">
        <v>10053.949999999999</v>
      </c>
      <c r="E1637" s="86">
        <v>335.94</v>
      </c>
      <c r="F1637" s="87">
        <v>0.81598878052904589</v>
      </c>
      <c r="G1637" s="88">
        <v>29.927814490682856</v>
      </c>
      <c r="H1637" s="44">
        <v>8203910.4000000004</v>
      </c>
    </row>
    <row r="1638" spans="2:8" x14ac:dyDescent="0.25">
      <c r="B1638" s="84" t="s">
        <v>730</v>
      </c>
      <c r="C1638" s="85">
        <v>570</v>
      </c>
      <c r="D1638" s="86">
        <v>1634.6</v>
      </c>
      <c r="E1638" s="86">
        <v>429.9</v>
      </c>
      <c r="F1638" s="87">
        <v>3.1646824911293283</v>
      </c>
      <c r="G1638" s="88">
        <v>3.8022795999069552</v>
      </c>
      <c r="H1638" s="44">
        <v>5172990</v>
      </c>
    </row>
    <row r="1639" spans="2:8" x14ac:dyDescent="0.25">
      <c r="B1639" s="84" t="s">
        <v>704</v>
      </c>
      <c r="C1639" s="85">
        <v>602</v>
      </c>
      <c r="D1639" s="86">
        <v>749.75000000000011</v>
      </c>
      <c r="E1639" s="86">
        <v>635.65000000000009</v>
      </c>
      <c r="F1639" s="87">
        <v>6.5779433144381443</v>
      </c>
      <c r="G1639" s="88">
        <v>1.1795012978840558</v>
      </c>
      <c r="H1639" s="44">
        <v>4931813</v>
      </c>
    </row>
    <row r="1640" spans="2:8" x14ac:dyDescent="0.25">
      <c r="B1640" s="84" t="s">
        <v>757</v>
      </c>
      <c r="C1640" s="85">
        <v>477</v>
      </c>
      <c r="D1640" s="86">
        <v>22304.5</v>
      </c>
      <c r="E1640" s="86">
        <v>590.75999999999988</v>
      </c>
      <c r="F1640" s="87">
        <v>0.21637853347979108</v>
      </c>
      <c r="G1640" s="88">
        <v>37.755602952129465</v>
      </c>
      <c r="H1640" s="44">
        <v>4826215</v>
      </c>
    </row>
    <row r="1641" spans="2:8" x14ac:dyDescent="0.25">
      <c r="B1641" s="84" t="s">
        <v>703</v>
      </c>
      <c r="C1641" s="85">
        <v>75</v>
      </c>
      <c r="D1641" s="86">
        <v>227.98999999999998</v>
      </c>
      <c r="E1641" s="86">
        <v>125.68</v>
      </c>
      <c r="F1641" s="87">
        <v>20.638733277775344</v>
      </c>
      <c r="G1641" s="88">
        <v>1.8140515595162314</v>
      </c>
      <c r="H1641" s="44">
        <v>4705424.8</v>
      </c>
    </row>
    <row r="1642" spans="2:8" x14ac:dyDescent="0.25">
      <c r="B1642" s="84" t="s">
        <v>698</v>
      </c>
      <c r="C1642" s="85">
        <v>22</v>
      </c>
      <c r="D1642" s="86">
        <v>1172.45</v>
      </c>
      <c r="E1642" s="86">
        <v>57.2</v>
      </c>
      <c r="F1642" s="87">
        <v>3.7007335067593501</v>
      </c>
      <c r="G1642" s="88">
        <v>20.497377622377623</v>
      </c>
      <c r="H1642" s="44">
        <v>4338925</v>
      </c>
    </row>
    <row r="1643" spans="2:8" x14ac:dyDescent="0.25">
      <c r="B1643" s="84" t="s">
        <v>750</v>
      </c>
      <c r="C1643" s="85">
        <v>271</v>
      </c>
      <c r="D1643" s="86">
        <v>2286.63</v>
      </c>
      <c r="E1643" s="86">
        <v>115.17999999999999</v>
      </c>
      <c r="F1643" s="87">
        <v>1.7971111198576069</v>
      </c>
      <c r="G1643" s="88">
        <v>19.85266539329745</v>
      </c>
      <c r="H1643" s="44">
        <v>4109328.1999999997</v>
      </c>
    </row>
    <row r="1644" spans="2:8" x14ac:dyDescent="0.25">
      <c r="B1644" s="84" t="s">
        <v>697</v>
      </c>
      <c r="C1644" s="85">
        <v>36</v>
      </c>
      <c r="D1644" s="86">
        <v>348.43</v>
      </c>
      <c r="E1644" s="86">
        <v>31.909999999999997</v>
      </c>
      <c r="F1644" s="87">
        <v>11.242794822489452</v>
      </c>
      <c r="G1644" s="88">
        <v>10.919147602632405</v>
      </c>
      <c r="H1644" s="44">
        <v>3917327</v>
      </c>
    </row>
    <row r="1645" spans="2:8" x14ac:dyDescent="0.25">
      <c r="B1645" s="84" t="s">
        <v>752</v>
      </c>
      <c r="C1645" s="85">
        <v>195</v>
      </c>
      <c r="D1645" s="86">
        <v>1695.2</v>
      </c>
      <c r="E1645" s="86">
        <v>73.5</v>
      </c>
      <c r="F1645" s="87">
        <v>2.2111048843794241</v>
      </c>
      <c r="G1645" s="88">
        <v>23.063945578231294</v>
      </c>
      <c r="H1645" s="44">
        <v>3748265</v>
      </c>
    </row>
    <row r="1646" spans="2:8" x14ac:dyDescent="0.25">
      <c r="B1646" s="84" t="s">
        <v>695</v>
      </c>
      <c r="C1646" s="85">
        <v>144</v>
      </c>
      <c r="D1646" s="86">
        <v>1526.26</v>
      </c>
      <c r="E1646" s="86">
        <v>94.11</v>
      </c>
      <c r="F1646" s="87">
        <v>2.1218608887083459</v>
      </c>
      <c r="G1646" s="88">
        <v>16.217830198703645</v>
      </c>
      <c r="H1646" s="44">
        <v>3238511.4</v>
      </c>
    </row>
    <row r="1647" spans="2:8" x14ac:dyDescent="0.25">
      <c r="B1647" s="84" t="s">
        <v>743</v>
      </c>
      <c r="C1647" s="85">
        <v>63</v>
      </c>
      <c r="D1647" s="86">
        <v>354.55</v>
      </c>
      <c r="E1647" s="86">
        <v>16.5</v>
      </c>
      <c r="F1647" s="87">
        <v>9.1228134254689053</v>
      </c>
      <c r="G1647" s="88">
        <v>21.487878787878788</v>
      </c>
      <c r="H1647" s="44">
        <v>3234493.5</v>
      </c>
    </row>
    <row r="1648" spans="2:8" x14ac:dyDescent="0.25">
      <c r="B1648" s="84" t="s">
        <v>721</v>
      </c>
      <c r="C1648" s="85">
        <v>118</v>
      </c>
      <c r="D1648" s="86">
        <v>694.93</v>
      </c>
      <c r="E1648" s="86">
        <v>63.65</v>
      </c>
      <c r="F1648" s="87">
        <v>3.0783071676283944</v>
      </c>
      <c r="G1648" s="88">
        <v>10.917989002356638</v>
      </c>
      <c r="H1648" s="44">
        <v>2139208</v>
      </c>
    </row>
    <row r="1649" spans="2:8" x14ac:dyDescent="0.25">
      <c r="B1649" s="84" t="s">
        <v>732</v>
      </c>
      <c r="C1649" s="85">
        <v>306</v>
      </c>
      <c r="D1649" s="86">
        <v>872.9</v>
      </c>
      <c r="E1649" s="86">
        <v>91.97</v>
      </c>
      <c r="F1649" s="87">
        <v>2.4093747279184332</v>
      </c>
      <c r="G1649" s="88">
        <v>9.4911384147004458</v>
      </c>
      <c r="H1649" s="44">
        <v>2103143.2000000002</v>
      </c>
    </row>
    <row r="1650" spans="2:8" x14ac:dyDescent="0.25">
      <c r="B1650" s="84" t="s">
        <v>711</v>
      </c>
      <c r="C1650" s="85">
        <v>44</v>
      </c>
      <c r="D1650" s="86">
        <v>635</v>
      </c>
      <c r="E1650" s="86">
        <v>24.7</v>
      </c>
      <c r="F1650" s="87">
        <v>2.8303937007874014</v>
      </c>
      <c r="G1650" s="88">
        <v>25.708502024291498</v>
      </c>
      <c r="H1650" s="44">
        <v>1797300</v>
      </c>
    </row>
    <row r="1651" spans="2:8" x14ac:dyDescent="0.25">
      <c r="B1651" s="84" t="s">
        <v>737</v>
      </c>
      <c r="C1651" s="85">
        <v>22</v>
      </c>
      <c r="D1651" s="86">
        <v>198.04</v>
      </c>
      <c r="E1651" s="86">
        <v>78.05</v>
      </c>
      <c r="F1651" s="87">
        <v>8.7249040597859029</v>
      </c>
      <c r="G1651" s="88">
        <v>2.537347853939782</v>
      </c>
      <c r="H1651" s="44">
        <v>1727880</v>
      </c>
    </row>
    <row r="1652" spans="2:8" x14ac:dyDescent="0.25">
      <c r="B1652" s="84" t="s">
        <v>679</v>
      </c>
      <c r="C1652" s="85">
        <v>76</v>
      </c>
      <c r="D1652" s="86">
        <v>518.4</v>
      </c>
      <c r="E1652" s="86">
        <v>45.7</v>
      </c>
      <c r="F1652" s="87">
        <v>3.207127700617284</v>
      </c>
      <c r="G1652" s="88">
        <v>11.343544857768052</v>
      </c>
      <c r="H1652" s="44">
        <v>1662575</v>
      </c>
    </row>
    <row r="1653" spans="2:8" x14ac:dyDescent="0.25">
      <c r="B1653" s="84" t="s">
        <v>701</v>
      </c>
      <c r="C1653" s="85">
        <v>42</v>
      </c>
      <c r="D1653" s="86">
        <v>181.58</v>
      </c>
      <c r="E1653" s="86">
        <v>40.6</v>
      </c>
      <c r="F1653" s="87">
        <v>7.4254851855931276</v>
      </c>
      <c r="G1653" s="88">
        <v>4.4724137931034482</v>
      </c>
      <c r="H1653" s="44">
        <v>1348319.6</v>
      </c>
    </row>
    <row r="1654" spans="2:8" x14ac:dyDescent="0.25">
      <c r="B1654" s="84" t="s">
        <v>700</v>
      </c>
      <c r="C1654" s="85">
        <v>23</v>
      </c>
      <c r="D1654" s="86">
        <v>126.34</v>
      </c>
      <c r="E1654" s="86">
        <v>47.230000000000004</v>
      </c>
      <c r="F1654" s="87">
        <v>10.603807186955834</v>
      </c>
      <c r="G1654" s="88">
        <v>2.6749947067541817</v>
      </c>
      <c r="H1654" s="44">
        <v>1339685</v>
      </c>
    </row>
    <row r="1655" spans="2:8" x14ac:dyDescent="0.25">
      <c r="B1655" s="84" t="s">
        <v>754</v>
      </c>
      <c r="C1655" s="85">
        <v>17</v>
      </c>
      <c r="D1655" s="86">
        <v>3150</v>
      </c>
      <c r="E1655" s="86">
        <v>69.599999999999994</v>
      </c>
      <c r="F1655" s="87">
        <v>0.39031746031746029</v>
      </c>
      <c r="G1655" s="88">
        <v>45.258620689655174</v>
      </c>
      <c r="H1655" s="44">
        <v>1229500</v>
      </c>
    </row>
    <row r="1656" spans="2:8" x14ac:dyDescent="0.25">
      <c r="B1656" s="84" t="s">
        <v>682</v>
      </c>
      <c r="C1656" s="85">
        <v>45</v>
      </c>
      <c r="D1656" s="86">
        <v>283.7</v>
      </c>
      <c r="E1656" s="86">
        <v>43.47</v>
      </c>
      <c r="F1656" s="87">
        <v>4.1064821995065213</v>
      </c>
      <c r="G1656" s="88">
        <v>6.5263400046008737</v>
      </c>
      <c r="H1656" s="44">
        <v>1165009</v>
      </c>
    </row>
    <row r="1657" spans="2:8" x14ac:dyDescent="0.25">
      <c r="B1657" s="84" t="s">
        <v>748</v>
      </c>
      <c r="C1657" s="85">
        <v>31</v>
      </c>
      <c r="D1657" s="86">
        <v>406.4</v>
      </c>
      <c r="E1657" s="86">
        <v>28.1</v>
      </c>
      <c r="F1657" s="87">
        <v>2.7837106299212602</v>
      </c>
      <c r="G1657" s="88">
        <v>14.462633451957293</v>
      </c>
      <c r="H1657" s="44">
        <v>1131300</v>
      </c>
    </row>
    <row r="1658" spans="2:8" x14ac:dyDescent="0.25">
      <c r="B1658" s="84" t="s">
        <v>693</v>
      </c>
      <c r="C1658" s="85">
        <v>7</v>
      </c>
      <c r="D1658" s="86">
        <v>73.150000000000006</v>
      </c>
      <c r="E1658" s="86">
        <v>15.05</v>
      </c>
      <c r="F1658" s="87">
        <v>11.959671907040327</v>
      </c>
      <c r="G1658" s="88">
        <v>4.8604651162790695</v>
      </c>
      <c r="H1658" s="44">
        <v>874850</v>
      </c>
    </row>
    <row r="1659" spans="2:8" x14ac:dyDescent="0.25">
      <c r="B1659" s="84" t="s">
        <v>718</v>
      </c>
      <c r="C1659" s="85">
        <v>37</v>
      </c>
      <c r="D1659" s="86">
        <v>117.03999999999999</v>
      </c>
      <c r="E1659" s="86">
        <v>18.59</v>
      </c>
      <c r="F1659" s="87">
        <v>6.943489405331511</v>
      </c>
      <c r="G1659" s="88">
        <v>6.2958579881656798</v>
      </c>
      <c r="H1659" s="44">
        <v>812666</v>
      </c>
    </row>
    <row r="1660" spans="2:8" x14ac:dyDescent="0.25">
      <c r="B1660" s="84" t="s">
        <v>751</v>
      </c>
      <c r="C1660" s="85">
        <v>11</v>
      </c>
      <c r="D1660" s="86">
        <v>152</v>
      </c>
      <c r="E1660" s="86">
        <v>9.5</v>
      </c>
      <c r="F1660" s="87">
        <v>5</v>
      </c>
      <c r="G1660" s="88">
        <v>16</v>
      </c>
      <c r="H1660" s="44">
        <v>760000</v>
      </c>
    </row>
    <row r="1661" spans="2:8" x14ac:dyDescent="0.25">
      <c r="B1661" s="84" t="s">
        <v>733</v>
      </c>
      <c r="C1661" s="85">
        <v>31</v>
      </c>
      <c r="D1661" s="86">
        <v>962.3</v>
      </c>
      <c r="E1661" s="86">
        <v>51.3</v>
      </c>
      <c r="F1661" s="87">
        <v>0.69326613322248787</v>
      </c>
      <c r="G1661" s="88">
        <v>18.758284600389864</v>
      </c>
      <c r="H1661" s="44">
        <v>667130</v>
      </c>
    </row>
    <row r="1662" spans="2:8" x14ac:dyDescent="0.25">
      <c r="B1662" s="89" t="s">
        <v>684</v>
      </c>
      <c r="C1662" s="90">
        <v>26</v>
      </c>
      <c r="D1662" s="91">
        <v>115.7</v>
      </c>
      <c r="E1662" s="91">
        <v>16.899999999999999</v>
      </c>
      <c r="F1662" s="92">
        <v>5.4148660328435607</v>
      </c>
      <c r="G1662" s="91">
        <v>6.8461538461538467</v>
      </c>
      <c r="H1662" s="93">
        <v>626500</v>
      </c>
    </row>
    <row r="1663" spans="2:8" x14ac:dyDescent="0.25">
      <c r="B1663" s="84" t="s">
        <v>746</v>
      </c>
      <c r="C1663" s="85">
        <v>14</v>
      </c>
      <c r="D1663" s="86">
        <v>82.76</v>
      </c>
      <c r="E1663" s="86">
        <v>2.5499999999999998</v>
      </c>
      <c r="F1663" s="87">
        <v>7.155978733687772</v>
      </c>
      <c r="G1663" s="88">
        <v>32.454901960784319</v>
      </c>
      <c r="H1663" s="44">
        <v>592228.80000000005</v>
      </c>
    </row>
    <row r="1664" spans="2:8" x14ac:dyDescent="0.25">
      <c r="B1664" s="84" t="s">
        <v>690</v>
      </c>
      <c r="C1664" s="85">
        <v>8</v>
      </c>
      <c r="D1664" s="86">
        <v>65.75</v>
      </c>
      <c r="E1664" s="86">
        <v>8.1</v>
      </c>
      <c r="F1664" s="87">
        <v>8.0398479087452461</v>
      </c>
      <c r="G1664" s="88">
        <v>8.1172839506172849</v>
      </c>
      <c r="H1664" s="44">
        <v>528620</v>
      </c>
    </row>
    <row r="1665" spans="2:8" x14ac:dyDescent="0.25">
      <c r="B1665" s="84" t="s">
        <v>758</v>
      </c>
      <c r="C1665" s="85">
        <v>13</v>
      </c>
      <c r="D1665" s="86">
        <v>112.55</v>
      </c>
      <c r="E1665" s="86">
        <v>27</v>
      </c>
      <c r="F1665" s="87">
        <v>2.9760106619280324</v>
      </c>
      <c r="G1665" s="88">
        <v>4.1685185185185185</v>
      </c>
      <c r="H1665" s="44">
        <v>334950</v>
      </c>
    </row>
    <row r="1666" spans="2:8" x14ac:dyDescent="0.25">
      <c r="B1666" s="84" t="s">
        <v>729</v>
      </c>
      <c r="C1666" s="85">
        <v>25</v>
      </c>
      <c r="D1666" s="86">
        <v>23.5</v>
      </c>
      <c r="E1666" s="86">
        <v>18.5</v>
      </c>
      <c r="F1666" s="87">
        <v>12.76595744680851</v>
      </c>
      <c r="G1666" s="88">
        <v>1.2702702702702702</v>
      </c>
      <c r="H1666" s="44">
        <v>300000</v>
      </c>
    </row>
    <row r="1667" spans="2:8" x14ac:dyDescent="0.25">
      <c r="B1667" s="84" t="s">
        <v>762</v>
      </c>
      <c r="C1667" s="85">
        <v>7</v>
      </c>
      <c r="D1667" s="86">
        <v>45</v>
      </c>
      <c r="E1667" s="86">
        <v>7</v>
      </c>
      <c r="F1667" s="87">
        <v>6.3688888888888888</v>
      </c>
      <c r="G1667" s="88">
        <v>6.4285714285714288</v>
      </c>
      <c r="H1667" s="44">
        <v>286600</v>
      </c>
    </row>
    <row r="1668" spans="2:8" x14ac:dyDescent="0.25">
      <c r="B1668" s="84" t="s">
        <v>738</v>
      </c>
      <c r="C1668" s="85">
        <v>2</v>
      </c>
      <c r="D1668" s="86">
        <v>9</v>
      </c>
      <c r="E1668" s="86">
        <v>9</v>
      </c>
      <c r="F1668" s="87">
        <v>29.222222222222221</v>
      </c>
      <c r="G1668" s="88">
        <v>1</v>
      </c>
      <c r="H1668" s="44">
        <v>263000</v>
      </c>
    </row>
    <row r="1669" spans="2:8" x14ac:dyDescent="0.25">
      <c r="B1669" s="84" t="s">
        <v>694</v>
      </c>
      <c r="C1669" s="85">
        <v>15</v>
      </c>
      <c r="D1669" s="86">
        <v>25.6</v>
      </c>
      <c r="E1669" s="86">
        <v>2.5499999999999998</v>
      </c>
      <c r="F1669" s="87">
        <v>3.482421875</v>
      </c>
      <c r="G1669" s="88">
        <v>10.039215686274511</v>
      </c>
      <c r="H1669" s="44">
        <v>89150</v>
      </c>
    </row>
    <row r="1670" spans="2:8" x14ac:dyDescent="0.25">
      <c r="B1670" s="84" t="s">
        <v>681</v>
      </c>
      <c r="C1670" s="85">
        <v>6</v>
      </c>
      <c r="D1670" s="86">
        <v>14.5</v>
      </c>
      <c r="E1670" s="86">
        <v>4.2</v>
      </c>
      <c r="F1670" s="87">
        <v>4.5293103448275858</v>
      </c>
      <c r="G1670" s="88">
        <v>3.4523809523809521</v>
      </c>
      <c r="H1670" s="44">
        <v>65675</v>
      </c>
    </row>
    <row r="1671" spans="2:8" x14ac:dyDescent="0.25">
      <c r="B1671" s="84" t="s">
        <v>688</v>
      </c>
      <c r="C1671" s="85">
        <v>2</v>
      </c>
      <c r="D1671" s="86">
        <v>2.35</v>
      </c>
      <c r="E1671" s="86">
        <v>0.2</v>
      </c>
      <c r="F1671" s="87">
        <v>13.51063829787234</v>
      </c>
      <c r="G1671" s="88">
        <v>11.75</v>
      </c>
      <c r="H1671" s="44">
        <v>31750</v>
      </c>
    </row>
    <row r="1672" spans="2:8" x14ac:dyDescent="0.25">
      <c r="B1672" s="40" t="s">
        <v>674</v>
      </c>
      <c r="C1672" s="20">
        <f>SUM(C1588:C1671)</f>
        <v>56696</v>
      </c>
      <c r="D1672" s="21">
        <f>SUM(D1588:D1671)</f>
        <v>4529136.3899999987</v>
      </c>
      <c r="E1672" s="21">
        <f>SUM(E1588:E1671)</f>
        <v>144688.38</v>
      </c>
      <c r="F1672" s="46">
        <f>(H1672/D1672)/1000</f>
        <v>1.0115135113429428</v>
      </c>
      <c r="G1672" s="21">
        <f>D1672/E1672</f>
        <v>31.302696111463813</v>
      </c>
      <c r="H1672" s="21">
        <f>SUM(H1588:H1671)</f>
        <v>4581282653.1999989</v>
      </c>
    </row>
    <row r="1673" spans="2:8" x14ac:dyDescent="0.25">
      <c r="B1673" s="23" t="s">
        <v>276</v>
      </c>
      <c r="C1673" s="35"/>
      <c r="D1673" s="35"/>
      <c r="E1673" s="25"/>
      <c r="F1673" s="26"/>
      <c r="G1673" s="41"/>
      <c r="H1673" s="35"/>
    </row>
    <row r="1674" spans="2:8" x14ac:dyDescent="0.25">
      <c r="B1674" s="47" t="s">
        <v>277</v>
      </c>
      <c r="C1674" s="35"/>
      <c r="D1674" s="35"/>
      <c r="E1674" s="25"/>
      <c r="F1674" s="26"/>
      <c r="G1674" s="41"/>
      <c r="H1674" s="35"/>
    </row>
    <row r="1675" spans="2:8" x14ac:dyDescent="0.25">
      <c r="C1675" s="35"/>
      <c r="D1675" s="35"/>
      <c r="E1675" s="25"/>
      <c r="F1675" s="26"/>
      <c r="G1675" s="41"/>
      <c r="H1675" s="35"/>
    </row>
    <row r="1676" spans="2:8" x14ac:dyDescent="0.25">
      <c r="B1676" s="47" t="s">
        <v>382</v>
      </c>
      <c r="C1676" s="35"/>
      <c r="D1676" s="35"/>
      <c r="E1676" s="25"/>
      <c r="F1676" s="26"/>
      <c r="G1676" s="41"/>
      <c r="H1676" s="35"/>
    </row>
    <row r="1677" spans="2:8" x14ac:dyDescent="0.25">
      <c r="B1677" s="47" t="s">
        <v>383</v>
      </c>
      <c r="C1677" s="35"/>
      <c r="D1677" s="35"/>
      <c r="E1677" s="25"/>
      <c r="F1677" s="26"/>
      <c r="G1677" s="41"/>
      <c r="H1677" s="35"/>
    </row>
    <row r="1678" spans="2:8" x14ac:dyDescent="0.25">
      <c r="B1678" s="47" t="s">
        <v>384</v>
      </c>
      <c r="C1678" s="35"/>
      <c r="D1678" s="35"/>
      <c r="E1678" s="25"/>
      <c r="F1678" s="26"/>
      <c r="G1678" s="41"/>
      <c r="H1678" s="35"/>
    </row>
    <row r="1679" spans="2:8" x14ac:dyDescent="0.25">
      <c r="B1679" s="47" t="s">
        <v>385</v>
      </c>
      <c r="C1679" s="35"/>
      <c r="D1679" s="35"/>
      <c r="E1679" s="25"/>
      <c r="F1679" s="26"/>
      <c r="G1679" s="41"/>
      <c r="H1679" s="35"/>
    </row>
    <row r="1680" spans="2:8" x14ac:dyDescent="0.25">
      <c r="B1680" s="47" t="s">
        <v>386</v>
      </c>
      <c r="C1680" s="35"/>
      <c r="D1680" s="35"/>
      <c r="E1680" s="25"/>
      <c r="F1680" s="26"/>
      <c r="G1680" s="41"/>
      <c r="H1680" s="35"/>
    </row>
    <row r="1681" spans="2:8" x14ac:dyDescent="0.25">
      <c r="B1681" s="47" t="s">
        <v>387</v>
      </c>
      <c r="C1681" s="35"/>
      <c r="D1681" s="35"/>
      <c r="E1681" s="25"/>
      <c r="F1681" s="26"/>
      <c r="G1681" s="41"/>
      <c r="H1681" s="35"/>
    </row>
    <row r="1682" spans="2:8" x14ac:dyDescent="0.25">
      <c r="B1682" s="47" t="s">
        <v>678</v>
      </c>
      <c r="C1682" s="35"/>
      <c r="D1682" s="35"/>
      <c r="E1682" s="25"/>
      <c r="F1682" s="26"/>
      <c r="G1682" s="41"/>
      <c r="H1682" s="35"/>
    </row>
    <row r="1683" spans="2:8" x14ac:dyDescent="0.25">
      <c r="B1683" s="47" t="s">
        <v>389</v>
      </c>
      <c r="C1683" s="35"/>
      <c r="D1683" s="35"/>
      <c r="E1683" s="25"/>
      <c r="F1683" s="26"/>
      <c r="G1683" s="41"/>
      <c r="H1683" s="35"/>
    </row>
    <row r="1684" spans="2:8" x14ac:dyDescent="0.25">
      <c r="B1684" s="47" t="s">
        <v>390</v>
      </c>
      <c r="C1684" s="35"/>
      <c r="D1684" s="35"/>
      <c r="E1684" s="35"/>
      <c r="F1684" s="26"/>
      <c r="G1684" s="35"/>
      <c r="H1684" s="35"/>
    </row>
    <row r="1685" spans="2:8" x14ac:dyDescent="0.25">
      <c r="B1685" s="47" t="s">
        <v>391</v>
      </c>
      <c r="C1685" s="35"/>
      <c r="D1685" s="35"/>
      <c r="E1685" s="35"/>
      <c r="F1685" s="26"/>
      <c r="G1685" s="35"/>
      <c r="H1685" s="35"/>
    </row>
  </sheetData>
  <autoFilter ref="B5:H1292"/>
  <sortState ref="I1588:P1671">
    <sortCondition descending="1" ref="I1588:I1671"/>
  </sortState>
  <mergeCells count="6">
    <mergeCell ref="B1311:H1311"/>
    <mergeCell ref="B2:H2"/>
    <mergeCell ref="B3:H3"/>
    <mergeCell ref="B1295:H1295"/>
    <mergeCell ref="B1296:H1296"/>
    <mergeCell ref="B1310:H13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Municipios</vt:lpstr>
      <vt:lpstr>Culturas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Pais Marques Pinto</dc:creator>
  <cp:lastModifiedBy>Roberto Pais Marques Pinto</cp:lastModifiedBy>
  <dcterms:created xsi:type="dcterms:W3CDTF">2026-02-26T12:40:57Z</dcterms:created>
  <dcterms:modified xsi:type="dcterms:W3CDTF">2026-03-02T18:15:15Z</dcterms:modified>
</cp:coreProperties>
</file>